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9690" windowHeight="6795" tabRatio="601" firstSheet="14" activeTab="25"/>
  </bookViews>
  <sheets>
    <sheet name="E.mérl." sheetId="1" r:id="rId1"/>
    <sheet name="e.mérl.int." sheetId="2" r:id="rId2"/>
    <sheet name="ö.b. és  k." sheetId="3" r:id="rId3"/>
    <sheet name="m. b. és k." sheetId="4" r:id="rId4"/>
    <sheet name="f. b. és k." sheetId="5" r:id="rId5"/>
    <sheet name="ö.m.b.k." sheetId="6" r:id="rId6"/>
    <sheet name="m.m.b.k." sheetId="7" r:id="rId7"/>
    <sheet name="f.m.b.k." sheetId="8" r:id="rId8"/>
    <sheet name="k. ö.  int." sheetId="9" r:id="rId9"/>
    <sheet name="ph. k." sheetId="10" r:id="rId10"/>
    <sheet name="ckö" sheetId="11" r:id="rId11"/>
    <sheet name="b. ö. int." sheetId="12" r:id="rId12"/>
    <sheet name="ph. bev." sheetId="13" r:id="rId13"/>
    <sheet name="cköb" sheetId="14" r:id="rId14"/>
    <sheet name="felh." sheetId="15" r:id="rId15"/>
    <sheet name="pénzm" sheetId="16" r:id="rId16"/>
    <sheet name="pénzm. int." sheetId="17" r:id="rId17"/>
    <sheet name="létszám" sheetId="18" r:id="rId18"/>
    <sheet name="R. lej.k." sheetId="19" r:id="rId19"/>
    <sheet name="H.lej.k." sheetId="20" r:id="rId20"/>
    <sheet name="köt." sheetId="21" r:id="rId21"/>
    <sheet name="Elt." sheetId="22" r:id="rId22"/>
    <sheet name="Vagyonkim.i." sheetId="23" r:id="rId23"/>
    <sheet name=" vagyonkim." sheetId="24" r:id="rId24"/>
    <sheet name="kedv" sheetId="25" r:id="rId25"/>
    <sheet name="Tart." sheetId="26" r:id="rId26"/>
  </sheets>
  <definedNames/>
  <calcPr fullCalcOnLoad="1"/>
</workbook>
</file>

<file path=xl/sharedStrings.xml><?xml version="1.0" encoding="utf-8"?>
<sst xmlns="http://schemas.openxmlformats.org/spreadsheetml/2006/main" count="1132" uniqueCount="660">
  <si>
    <t>A melléklet az önkormányzat bevételeinek és kiadásainak összegét és összetételét tartalmazza főbb bevételi és kiadási jogcímenként, összevontan, mérlegszerkezetben. A táblázatban a főbb jogcímcsoportok adatai szerepelnek. Az összehasonlíthatóság érdekében 2 év adata szerepel a táblázatban.</t>
  </si>
  <si>
    <t>A felsorolt táblázatokon kívül a beszámoló része a könyvvizsgáló által záradékolt egyszűsített beszámoló is. Az egyszerűsített beszámoló 3 mellékletből áll, egyszerűsített mérleg, egyszerűsített pénzforgalmi jelentés, egyszerűsített pénzmaradvány-kimutattás.</t>
  </si>
  <si>
    <t>1. sz. melléklet</t>
  </si>
  <si>
    <t>Megnevezés</t>
  </si>
  <si>
    <t>ezer Ft-ban</t>
  </si>
  <si>
    <t>Eszközök</t>
  </si>
  <si>
    <t>1.) Immateriális javak</t>
  </si>
  <si>
    <t>2.) Tárgyi eszközzök</t>
  </si>
  <si>
    <t>3.) Befektetett pénzügyi eszk.</t>
  </si>
  <si>
    <t>4.) Üzemeltetésre, kezelésre átadott eszközök</t>
  </si>
  <si>
    <t>5.) Készletek</t>
  </si>
  <si>
    <t>6.) Követelések</t>
  </si>
  <si>
    <t>B.) Forgóeszközök össz.:</t>
  </si>
  <si>
    <t>A.) Befektetett eszközök össz.:</t>
  </si>
  <si>
    <t>Források</t>
  </si>
  <si>
    <t>Források össz.:</t>
  </si>
  <si>
    <t>1/a. sz. melléklet</t>
  </si>
  <si>
    <t>Intézmény megnevezése</t>
  </si>
  <si>
    <t>1.) Batthyány K. Szakkórház</t>
  </si>
  <si>
    <t xml:space="preserve">2.) Őszi Napfény Idősek Otthona </t>
  </si>
  <si>
    <t>3.) Bánki Donát Szakképző Iskola</t>
  </si>
  <si>
    <t>4.) Városigazgatóság</t>
  </si>
  <si>
    <t>Intézmények összesen:</t>
  </si>
  <si>
    <t>Önkormányzat összesen:</t>
  </si>
  <si>
    <t>Eszközök összesen:</t>
  </si>
  <si>
    <t>7.) Értékpapírok</t>
  </si>
  <si>
    <t>9.) Egyéb aktív pénzügyi elszámolások</t>
  </si>
  <si>
    <t>2. sz. melléklet</t>
  </si>
  <si>
    <t>Előirányzat</t>
  </si>
  <si>
    <t>Teljesítés</t>
  </si>
  <si>
    <t xml:space="preserve">Teljesítés </t>
  </si>
  <si>
    <t>Eredeti</t>
  </si>
  <si>
    <t>Mód.</t>
  </si>
  <si>
    <t>összege</t>
  </si>
  <si>
    <t>%-a</t>
  </si>
  <si>
    <t>SZJA bevételek</t>
  </si>
  <si>
    <t>Pénzforgalmi bevételek összesen:</t>
  </si>
  <si>
    <t>Költségvetési bevételek:</t>
  </si>
  <si>
    <t>Bevételek összesen</t>
  </si>
  <si>
    <t>II. Kiadások</t>
  </si>
  <si>
    <t>I. Bevételek</t>
  </si>
  <si>
    <t>Pénzforgalmi kiadások összesen:</t>
  </si>
  <si>
    <t>Költségvetési kiadások:</t>
  </si>
  <si>
    <t>Kiadások összesen:</t>
  </si>
  <si>
    <t>Kisbér Város Önkormányzata működési</t>
  </si>
  <si>
    <t>2/b. sz. melléklet</t>
  </si>
  <si>
    <t>2/a. sz. melléklet</t>
  </si>
  <si>
    <t>Kisbér Város Önkormányzata felhalmozási</t>
  </si>
  <si>
    <t>3. sz. melléklet</t>
  </si>
  <si>
    <t>2.) Őszi Napfény Idősek Otthona</t>
  </si>
  <si>
    <t>5.) Polgármesteri Hivatal</t>
  </si>
  <si>
    <t>Intézmény</t>
  </si>
  <si>
    <t>4. sz. melléklet</t>
  </si>
  <si>
    <t>előirányzat</t>
  </si>
  <si>
    <t>Járulékköltségek</t>
  </si>
  <si>
    <t>Dologi kiadások</t>
  </si>
  <si>
    <t>Különféle költségvetési befizetések</t>
  </si>
  <si>
    <t>Adók, díjak, egyéb befizetések</t>
  </si>
  <si>
    <t>Kamatkiadások</t>
  </si>
  <si>
    <t>Működési célú pénzeszköz átadás</t>
  </si>
  <si>
    <t>Munkanélküliek jöv. pótló tám.</t>
  </si>
  <si>
    <t>Aktívkorúak rendsz. szoc. segélye</t>
  </si>
  <si>
    <t>Ápolási díj</t>
  </si>
  <si>
    <t>Időskorúak járadéka</t>
  </si>
  <si>
    <t>Rendkiv. gyermekvéd. tám.</t>
  </si>
  <si>
    <t>Felnőttek átmeneti segélye</t>
  </si>
  <si>
    <t>Közgyógyellátás</t>
  </si>
  <si>
    <t>Lakásfenntatási támogatás</t>
  </si>
  <si>
    <t>Temetési segélyezés</t>
  </si>
  <si>
    <t>Mozgáskorl. közl. tám.</t>
  </si>
  <si>
    <t>Lakáshozjutási támogatás</t>
  </si>
  <si>
    <t>Kölcsönök folyósítása</t>
  </si>
  <si>
    <t>Hosszú lejáratú hitelek törlesztése</t>
  </si>
  <si>
    <t>Rövid lejáratú hitelek törelsztése</t>
  </si>
  <si>
    <t>Pénzforgalmi kiadások</t>
  </si>
  <si>
    <t>Tartalék</t>
  </si>
  <si>
    <t>Költségvetési kiadások</t>
  </si>
  <si>
    <t>Függő, átfutó, kiegyenlítő kiadások</t>
  </si>
  <si>
    <t>6. sz. melléklet</t>
  </si>
  <si>
    <t>Helyi adók</t>
  </si>
  <si>
    <t>Gépjárműadó</t>
  </si>
  <si>
    <t>Termőföld bérbead. SZJA</t>
  </si>
  <si>
    <t>Költségvetési kiegészítés, visszatérülés</t>
  </si>
  <si>
    <t>Tárgyi eszközök értékesítése</t>
  </si>
  <si>
    <t>Normatív állami hozzájárulás</t>
  </si>
  <si>
    <t>Működésképtelen önkorm. egyéb támogatása</t>
  </si>
  <si>
    <t>Normativ kötött felhasználású előirányzatok</t>
  </si>
  <si>
    <t>Céltámogatás</t>
  </si>
  <si>
    <t>TEKI támogatás</t>
  </si>
  <si>
    <t>CÉDE támogatás</t>
  </si>
  <si>
    <t>Kölcsönök és visszatérülések, osztalékok</t>
  </si>
  <si>
    <t>Előző évi pénzmaradvány ig. vétele</t>
  </si>
  <si>
    <t>Rövid lejáratú hitelek</t>
  </si>
  <si>
    <t>Hosszú lejáratú hitelek</t>
  </si>
  <si>
    <t>Kiegyenlítő, függő, átfutó bevételek</t>
  </si>
  <si>
    <t>8. sz. melléklet</t>
  </si>
  <si>
    <t>Pénzkészlet</t>
  </si>
  <si>
    <t>Tárgyévi helyesbített pénzmaradvány</t>
  </si>
  <si>
    <t>Költségvetési pénzmaradvány (módosított pénzmaradvány)</t>
  </si>
  <si>
    <t>Intézmények költségvetésében kimutatott</t>
  </si>
  <si>
    <t>követelések:</t>
  </si>
  <si>
    <t>Összesen:</t>
  </si>
  <si>
    <t>8/a. sz. melléklet</t>
  </si>
  <si>
    <t>Aktív függő, átfutó és kiegy. elsz.</t>
  </si>
  <si>
    <t>Passzív függő, átfutó és kiegy. elsz. (-)</t>
  </si>
  <si>
    <t>Előző években képzett tartalékok (-)</t>
  </si>
  <si>
    <t>Batthyány K. Szakkórház</t>
  </si>
  <si>
    <t>9. sz. melléklet</t>
  </si>
  <si>
    <t>Teljes midő. foglalkoztatott</t>
  </si>
  <si>
    <t>Részmunkaid. foglalkoztatott</t>
  </si>
  <si>
    <t>Nyugdíjas foglalkoztatott</t>
  </si>
  <si>
    <t>Főfogl. álláshely</t>
  </si>
  <si>
    <t>Részfogl. álláshely</t>
  </si>
  <si>
    <t>Nyugdíjas álláshely</t>
  </si>
  <si>
    <t>1.) Batthyány Kázmér Szakkórház</t>
  </si>
  <si>
    <t>rövid lej. kötelezettségek:</t>
  </si>
  <si>
    <t>Műk célú pénzeszk. átvét. ÁH kívülről</t>
  </si>
  <si>
    <t>Felhalm. célú pénzeszk. átvét. ÁH kívülről</t>
  </si>
  <si>
    <t>Felújítási kiadások</t>
  </si>
  <si>
    <t>Beruházási kiadások</t>
  </si>
  <si>
    <t>Felhalmozási célú pénzeszk. átad. ÁH kívül</t>
  </si>
  <si>
    <t>Intézmények finanszírozása</t>
  </si>
  <si>
    <t>Intézményfinanszírozás</t>
  </si>
  <si>
    <t>Polgármesteri Hivatal</t>
  </si>
  <si>
    <t>Értékpapírok kiad.</t>
  </si>
  <si>
    <t>Temészetbeni szoc. ellát.</t>
  </si>
  <si>
    <t>Értékpapírok bevétele</t>
  </si>
  <si>
    <t>e Ft-ban</t>
  </si>
  <si>
    <t>Pénzbeni kárpótlás, kártérítés</t>
  </si>
  <si>
    <t>11/a. sz. melléklet</t>
  </si>
  <si>
    <t>Keletkezés ideje</t>
  </si>
  <si>
    <t xml:space="preserve">Tartozás a keletk. idején </t>
  </si>
  <si>
    <t>Törlesztés ütemezése</t>
  </si>
  <si>
    <t>Következő évek</t>
  </si>
  <si>
    <t>1997.</t>
  </si>
  <si>
    <t>11/b. sz. melléklet</t>
  </si>
  <si>
    <t>Immateriális javak</t>
  </si>
  <si>
    <t>Tárgyieszközök</t>
  </si>
  <si>
    <t>Befektett pénzügyi eszközök</t>
  </si>
  <si>
    <t xml:space="preserve">Üzemeltetésre, kez. átadott eszk. </t>
  </si>
  <si>
    <t>Befektetett eszközök összesen</t>
  </si>
  <si>
    <t>10/a. sz. melléklet</t>
  </si>
  <si>
    <t>Földterületek</t>
  </si>
  <si>
    <t>Telkek</t>
  </si>
  <si>
    <t>Előfordulási szám</t>
  </si>
  <si>
    <t>Bruttó érték</t>
  </si>
  <si>
    <t>Becsült érték</t>
  </si>
  <si>
    <t>Művelés alá nem tartozó beépítetlen terület</t>
  </si>
  <si>
    <t>Vizek, közcélú vizi létesítmények</t>
  </si>
  <si>
    <t>Zöldterületek</t>
  </si>
  <si>
    <t>Temetők</t>
  </si>
  <si>
    <t>Termőföldek</t>
  </si>
  <si>
    <t>Lakóépületek</t>
  </si>
  <si>
    <t>Spotpálya, szemétlerakó</t>
  </si>
  <si>
    <t>Kisbér Város Önkormányzata összesített (nettósított)</t>
  </si>
  <si>
    <t>Módosított</t>
  </si>
  <si>
    <t>Lakáshozjut. Támogatás</t>
  </si>
  <si>
    <t>4/a. sz. melléklet</t>
  </si>
  <si>
    <t xml:space="preserve">Polgármesteri Hivatal </t>
  </si>
  <si>
    <t>Beruházások</t>
  </si>
  <si>
    <t>6/a. sz. melléklet</t>
  </si>
  <si>
    <t xml:space="preserve">Kisbér Város Önkormányzata és a felügyelete alá tartozó intézményekben  fogalakoztatottak </t>
  </si>
  <si>
    <t>Foglalkoztatottak átlaglétszáma</t>
  </si>
  <si>
    <t>Kisbér Város Önkormányzata hosszú lejáratú kötelezettségei</t>
  </si>
  <si>
    <t>2003.</t>
  </si>
  <si>
    <t>11/c. sz. melléklet</t>
  </si>
  <si>
    <t>Polgármesteri Hivatal kötelezettségvállalásai</t>
  </si>
  <si>
    <t>10. sz. melléklet</t>
  </si>
  <si>
    <t>Terület m2</t>
  </si>
  <si>
    <t>12. sz. melléklet</t>
  </si>
  <si>
    <t>Kedvezmény</t>
  </si>
  <si>
    <t>érintettek száma</t>
  </si>
  <si>
    <t>kedvezmény mértéke</t>
  </si>
  <si>
    <t>jogcíme</t>
  </si>
  <si>
    <t>Kommunálisadó</t>
  </si>
  <si>
    <t>méltányosság</t>
  </si>
  <si>
    <t>Köztemetés</t>
  </si>
  <si>
    <t>Készletek</t>
  </si>
  <si>
    <t>Követelések</t>
  </si>
  <si>
    <t>Pénzeszközök</t>
  </si>
  <si>
    <t>Egyéb aktív p. elsz.</t>
  </si>
  <si>
    <t>Forgóeszközök összesen</t>
  </si>
  <si>
    <t>Eszközök összesen</t>
  </si>
  <si>
    <t>Sajáttőke</t>
  </si>
  <si>
    <t>Hosszú lejáratú köt.</t>
  </si>
  <si>
    <t>Tartalékok</t>
  </si>
  <si>
    <t>Rövid lej köt.</t>
  </si>
  <si>
    <t>Egyéb passzív p. elsz.</t>
  </si>
  <si>
    <t>Kötelezettségek összesen</t>
  </si>
  <si>
    <t>Források összesen</t>
  </si>
  <si>
    <t>2005. évi beszámoló záró adatai</t>
  </si>
  <si>
    <t>2005. év</t>
  </si>
  <si>
    <t>Otthonteremtési támogatás</t>
  </si>
  <si>
    <t>Egyéb központi támogatások</t>
  </si>
  <si>
    <t>2006. évi beszámoló záró adatai</t>
  </si>
  <si>
    <t>D.) Saját tőke</t>
  </si>
  <si>
    <t>E.) Tartalékok</t>
  </si>
  <si>
    <t>F.) Kötelezettségek össz.:</t>
  </si>
  <si>
    <t>2006. év</t>
  </si>
  <si>
    <t>Támogatás értékű műk. kiadás kistérs. társulás</t>
  </si>
  <si>
    <t>Hatósági jogkörhöz kapcs. műk. bevételek</t>
  </si>
  <si>
    <t>Egyéb saját bevételek, ÁFA és hozam bev.</t>
  </si>
  <si>
    <t>Pótlékok, bírságok</t>
  </si>
  <si>
    <t>Önkormányzat  sajáros bevét.</t>
  </si>
  <si>
    <t xml:space="preserve">Támogatás ért. műk. bevét. közp. kv. szervtől </t>
  </si>
  <si>
    <t>Támogatás ért. műk. bevét. fej. kez. ei.</t>
  </si>
  <si>
    <t>Támogatás ért. műk. bevét. Eü. alapoktól</t>
  </si>
  <si>
    <t>Támogatás ért. műk. bevét. Elkül. Alapoktól</t>
  </si>
  <si>
    <t>Támogatás ért. műk. bevét. helyi önk.</t>
  </si>
  <si>
    <t>Támogatás ért. műk. bevét többcélú kist. társ.</t>
  </si>
  <si>
    <t>Támogatás ért. felhalm. bev. közp. kv. szervtől</t>
  </si>
  <si>
    <t>Támogatás ért. felhalm. bev. Elkül. Alapból</t>
  </si>
  <si>
    <t xml:space="preserve">Támogatás ért. felhalm. bev. többcélú kist. társ. </t>
  </si>
  <si>
    <t>Önkorm. lakások, helyiségek értékesítése</t>
  </si>
  <si>
    <t>Címzet támogatás</t>
  </si>
  <si>
    <t>Értékpapírok bevételei</t>
  </si>
  <si>
    <t>Személyi juttatások</t>
  </si>
  <si>
    <t>Dologi és egyéb folyó kiadások</t>
  </si>
  <si>
    <t xml:space="preserve">Működési célú pénzeszk. átad. és támogatás </t>
  </si>
  <si>
    <t>Társadalmi és szoc. pol. juttatások</t>
  </si>
  <si>
    <t>Ellátottak juttatásai</t>
  </si>
  <si>
    <t>Felhalmozási célú pénzeszköz átad.</t>
  </si>
  <si>
    <t xml:space="preserve">Támogatás ért. felhalm. kiadás kistérs. társ. </t>
  </si>
  <si>
    <t>II.1.1.</t>
  </si>
  <si>
    <t>II.1.2.</t>
  </si>
  <si>
    <t>II.1.3.</t>
  </si>
  <si>
    <t>II.1.4.</t>
  </si>
  <si>
    <t>II.1.5.</t>
  </si>
  <si>
    <t>II.1.6.</t>
  </si>
  <si>
    <t>II.2.</t>
  </si>
  <si>
    <t>I.2.1.</t>
  </si>
  <si>
    <t>I.1.</t>
  </si>
  <si>
    <t>Kölcsönök törl., részesedések vásárlása</t>
  </si>
  <si>
    <t xml:space="preserve">Nyári gyermekétk. </t>
  </si>
  <si>
    <t xml:space="preserve">Támogatás ért. felh. kiad. </t>
  </si>
  <si>
    <t xml:space="preserve"> a kisebbségi önkormányzat bevételei nélkül</t>
  </si>
  <si>
    <t>Cím</t>
  </si>
  <si>
    <t>BURSA HUNGARICA ösztöndíj</t>
  </si>
  <si>
    <t>13. sz.melléklet</t>
  </si>
  <si>
    <t>Összevont egyszerűsített mérleg</t>
  </si>
  <si>
    <t>Mérleg intézményenkénti részletezése</t>
  </si>
  <si>
    <t>A melléklet az önkormányzat összevont, egyszerűsített mérlegadatait tartalmazza. A táblázatban a mérlegfősorok adatai szereplenek. Az összehasonlíthatóság érdekében 5 év adata szerepel a táblázatban.</t>
  </si>
  <si>
    <t>A melléklet az önkormányzat összevont, egyszerűsített mérlegfőösszegének (szeköz és forrás) intézményenkénti összetételést mutatja be. A táblázatban az intézmények mérlegének eszköz és forrás főösszegei szereplenek. Az összehasonlíthatóság érdekében 5 év adata szerepel a táblázatban.</t>
  </si>
  <si>
    <t>Összevont, nettósított bevételek és kiadások alakulása</t>
  </si>
  <si>
    <t>Összevont, nettósított működési bevételeinek és kiadásainak alakulása</t>
  </si>
  <si>
    <t>Összevont, nettósított felhalmozási bevételeinek és kiadásainak alakulása</t>
  </si>
  <si>
    <t xml:space="preserve">A melléklet az önkormányzat összevont, nettósított bevételi és kiadási főösszegéből a felhalmozási bevételek és kiadások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</si>
  <si>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összevont, nettósított bevételi és kiadási főösszegéből a működési bevételek és kiadások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</si>
  <si>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összevont, nettósított bevételeinek és kiadásainak részletezését tartalmazza a főbb bevételi és kiadási jogcímek szerinti részletezésben. Az összehasonlíthatóság érdekében az előző év teljesítési adtain kívül tartalmazza az eredeti és módosított előirányzatokat, valamint a módosított előirányzathoz viszonyított teljesítés %-át. </t>
  </si>
  <si>
    <t xml:space="preserve">A melléklet az önkormányzat tulajdonában lévő ingatlanok év végi bruttó értékének intézményenkénti és ingatlantipusonkénti összetételét, valamint a vagyonkataszter adatai alalpján az ingatlantipusonkénti előfordulási szám, terület, bruttó és becsült érték adatok szerinti összetételét tartalmazza. A főkönyv és az ingatlan vagyonkatszert szerinti bruttó értékek eltérést okozó részletes kimutatást a 10/c. számú melléklet részletesen tartalmazza.  </t>
  </si>
  <si>
    <t xml:space="preserve">Hosszú lejáratú kötelezettségek </t>
  </si>
  <si>
    <t xml:space="preserve">A melléklet az önkormányzat és intézményei hozzsú lejáratú kötelezettségeinek kimutatását tartalmazza. A hosszú lejáratú kötelezettségeket a keletkezés ideje, a a felvett hitel illetve kölcsön összeg, az évvégi állomány, valamint a törlesztés ütemezése szerinti (következő 3 költségvetési évben és az azt követően esedékes törlesztés) bontásban tartalmazza. </t>
  </si>
  <si>
    <t xml:space="preserve">Rövid lejáratú kötelezettségek </t>
  </si>
  <si>
    <t xml:space="preserve">A melléklet a Polgármesteri Hivatal év végén meglévő, rövid lejáratú kötelezetségeinek összegét jogosultak és összeg szerinti részletezésben tartalmazza. Az önállóan gazdálkodó intézmények rövid lejáratú kötelezettségit a táblázat intézményi bontésban tartlamazza. A táblázat a hosszú lejáratú kötelezettségekből a következő évben esedékes (rövid lejáratúvá váló összeget) törlesztés összegét nem tartlamazza. </t>
  </si>
  <si>
    <t>Önkormányzat által bizotsított kedvezmények</t>
  </si>
  <si>
    <t xml:space="preserve">A táblázat az önkormányzat által a beszámolási időszak során bizotsított kedvezmények részletezését tartalmazza megnevezés, jogcím, érintettek száma, kedvezmény mértéke, valamint a biztosított kedvezmény halmozott összege szerinti részletezésben. </t>
  </si>
  <si>
    <t>Bevételek</t>
  </si>
  <si>
    <t>Kiadások</t>
  </si>
  <si>
    <t xml:space="preserve">Hatósági és egyéb műk bevét. </t>
  </si>
  <si>
    <t>Munkáltót terhelő járulékok</t>
  </si>
  <si>
    <t>Pótlékok</t>
  </si>
  <si>
    <t>Egyéb sajátos működési bevételek</t>
  </si>
  <si>
    <t>Támogatás értékű működési kiadások</t>
  </si>
  <si>
    <t>Átengedett központi adók</t>
  </si>
  <si>
    <t xml:space="preserve">Államháztartáson kívüli műk. célú p. átad. </t>
  </si>
  <si>
    <t>Előző évi kiegészítések</t>
  </si>
  <si>
    <t>Társad. és szoc. pol. juttatások</t>
  </si>
  <si>
    <t>Támogatás értékű műk. c. p. átvétel</t>
  </si>
  <si>
    <t xml:space="preserve">Ellátottak pénzb. juttat. </t>
  </si>
  <si>
    <t>Műk célú pénzeszköz átvét államh. kívülről</t>
  </si>
  <si>
    <t>Kölcsönök visszatérülése</t>
  </si>
  <si>
    <t>Kölcsönök nyujtása</t>
  </si>
  <si>
    <t>Általános tartalék</t>
  </si>
  <si>
    <t>Költségvetési támogatások</t>
  </si>
  <si>
    <t>Működési hiteltörlesztés</t>
  </si>
  <si>
    <t>Kiadások összesen</t>
  </si>
  <si>
    <t>Forráshiány</t>
  </si>
  <si>
    <t>Helyi adók (k. a.)</t>
  </si>
  <si>
    <t>Átengedett központi adók (lj.t.)</t>
  </si>
  <si>
    <t>Felújítások</t>
  </si>
  <si>
    <t>Tárgyi eszk.értékesítése</t>
  </si>
  <si>
    <t>Pénzügyi befektetések bevételei</t>
  </si>
  <si>
    <t>Támogatás értékű felhalmozási kiadások</t>
  </si>
  <si>
    <t>Támogatás értékű felh. c. p. átvétel</t>
  </si>
  <si>
    <t xml:space="preserve">Államháztartáson kívüli felh. célú p. átad. </t>
  </si>
  <si>
    <t>Felh. célú pénzeszköz átvét államh. kívülről</t>
  </si>
  <si>
    <t>Sajátos felhalmozási és t. jell. bevételek</t>
  </si>
  <si>
    <t>Felhalmozási hiteltörlesztés</t>
  </si>
  <si>
    <t>Felhalmozási célú hitelfelvétel</t>
  </si>
  <si>
    <r>
      <t xml:space="preserve">Dologi és egyéb folyó kiadások </t>
    </r>
    <r>
      <rPr>
        <sz val="8"/>
        <rFont val="Arial CE"/>
        <family val="0"/>
      </rPr>
      <t>(kamat nélk.)</t>
    </r>
  </si>
  <si>
    <t>ÁFA bevételek</t>
  </si>
  <si>
    <t>Címzett támogatás</t>
  </si>
  <si>
    <t>Fejlesztési és vis maior támogatások</t>
  </si>
  <si>
    <t>Szem. juttat.</t>
  </si>
  <si>
    <t>Járulék</t>
  </si>
  <si>
    <t xml:space="preserve">Dologi kiad. </t>
  </si>
  <si>
    <t>Műk. célú peszk. átadás, tám. ért műk. kiad.</t>
  </si>
  <si>
    <t>Mük. kiad. össz.</t>
  </si>
  <si>
    <t>Egy. Óvoda</t>
  </si>
  <si>
    <t>P.S.Ált.Isk.</t>
  </si>
  <si>
    <t>T.M.Gimnázium</t>
  </si>
  <si>
    <t>Könyvtár, Műv.h.</t>
  </si>
  <si>
    <t>B.D.Szakképz.</t>
  </si>
  <si>
    <t>ezen belül: ellátottak p.j.</t>
  </si>
  <si>
    <t>B.K.Szakkórház</t>
  </si>
  <si>
    <t>Ö.N.Id.Otthona</t>
  </si>
  <si>
    <t>Cigány Kisebbs. Önk.</t>
  </si>
  <si>
    <t>Pol. Hiv.</t>
  </si>
  <si>
    <t xml:space="preserve">                     int.finanszírozás</t>
  </si>
  <si>
    <t>Halmozott kiadások összesen:</t>
  </si>
  <si>
    <t>2007. évi beszámoló záró adatai</t>
  </si>
  <si>
    <t>2007. év</t>
  </si>
  <si>
    <t>Kamat és hozam bevételek</t>
  </si>
  <si>
    <t>Támogatás értékű műk. kiadás önk. kv. szerv</t>
  </si>
  <si>
    <t>Előző évi pénzmaradvány átadása (int. átsz.)</t>
  </si>
  <si>
    <t>Önkorm. lakások ért.</t>
  </si>
  <si>
    <t>Kölcsönök törlesztése</t>
  </si>
  <si>
    <t xml:space="preserve">Kisbér Város Önkormányzata rövid lejáratú kötelezettségei </t>
  </si>
  <si>
    <t>PHARE hitel (kamatmentes kölcs.)</t>
  </si>
  <si>
    <t>Behuh. hitel ivóvíz Véncser d. (OTP)</t>
  </si>
  <si>
    <t>Víziközmű Társulat készfizető kezesség</t>
  </si>
  <si>
    <t>2/a/m. sz. melléklet</t>
  </si>
  <si>
    <t>2/m. sz. melléklet</t>
  </si>
  <si>
    <t>2/b/m. sz. melléklet</t>
  </si>
  <si>
    <t xml:space="preserve">Támogatás értékű műk. kiadás </t>
  </si>
  <si>
    <t xml:space="preserve">Támogatás ért. felhalm. kiadás </t>
  </si>
  <si>
    <t>Áll.hj.tám.</t>
  </si>
  <si>
    <t>M. cél. átv. áh. kív., tám. ért. műk. bev., el. kieg.</t>
  </si>
  <si>
    <t xml:space="preserve">F. cél. árv. áh. kív., tám. ért. felh. bev. </t>
  </si>
  <si>
    <t>H. adók, pótl.</t>
  </si>
  <si>
    <t xml:space="preserve">Ing. ért., oszt., saj. felh. bev. </t>
  </si>
  <si>
    <t>Bevét. össz.</t>
  </si>
  <si>
    <t>Cigány K. Önk.</t>
  </si>
  <si>
    <t>Halmozott bevét. összesen:</t>
  </si>
  <si>
    <t>Halomzódás nélküli bevételek összesen</t>
  </si>
  <si>
    <t>Hatósági jogkörhöz kapcs.és egyéb műk. bevét. műk. bevételek</t>
  </si>
  <si>
    <t xml:space="preserve">Támogatás ért. műk. bevét. </t>
  </si>
  <si>
    <t xml:space="preserve">Támogatás ért. felhalm. bev. </t>
  </si>
  <si>
    <t>2008. évi beszámoló záró adatai</t>
  </si>
  <si>
    <t>2008. év</t>
  </si>
  <si>
    <t xml:space="preserve">2008. évi  telj. </t>
  </si>
  <si>
    <t>Városigazg.</t>
  </si>
  <si>
    <t>Kötvénykibocsátás</t>
  </si>
  <si>
    <t>Részesedések vásárlása</t>
  </si>
  <si>
    <t>Értékpapírok vásárlása</t>
  </si>
  <si>
    <t>Kötvény kibocsátás</t>
  </si>
  <si>
    <t xml:space="preserve">Részesedések vásárlása </t>
  </si>
  <si>
    <t xml:space="preserve">Kölcsönök és visszat., osztalékok, részesed. ért. </t>
  </si>
  <si>
    <t>Kölcsönök nyújt., törl., részesedések vásárlása</t>
  </si>
  <si>
    <t>Támogatás értékű műk. kiadás közp. kv. szevnek</t>
  </si>
  <si>
    <t>Kölcsönök visszatér. Részesed., oszt,</t>
  </si>
  <si>
    <t>Kölcsönök visszatérülése, rész. ért.</t>
  </si>
  <si>
    <t>II.1.7.</t>
  </si>
  <si>
    <t>II.1.8.</t>
  </si>
  <si>
    <t>Védőnői szolgálat</t>
  </si>
  <si>
    <t xml:space="preserve">A Polgármesteri Hivtal hivatali működéséhez kapcsolódó bevételein belül a </t>
  </si>
  <si>
    <t xml:space="preserve">2010. év  </t>
  </si>
  <si>
    <t xml:space="preserve">2011. év </t>
  </si>
  <si>
    <t>2008.</t>
  </si>
  <si>
    <t>Kötelezettségválla- lás következő évet terh. összege</t>
  </si>
  <si>
    <t>Kötvénykamat</t>
  </si>
  <si>
    <t>Munkabérhitel törlesztés és kamata</t>
  </si>
  <si>
    <t>Véncser vízber. Hitelkamat</t>
  </si>
  <si>
    <t>Art.</t>
  </si>
  <si>
    <t>10/b sz. melléklet</t>
  </si>
  <si>
    <t>Ingatlankataszterben nem szereplő</t>
  </si>
  <si>
    <t>Érték e Ft-ban</t>
  </si>
  <si>
    <t>Növelő tételek</t>
  </si>
  <si>
    <t>Villanyhálózat Kisbér</t>
  </si>
  <si>
    <t>Ipari park közművesítése</t>
  </si>
  <si>
    <t>Kórház épületei, építményei (nem önk-i tul)</t>
  </si>
  <si>
    <t>2009. évi beszámoló záró adatai</t>
  </si>
  <si>
    <t>Kisbér Város Önkormányzata összevont, egyszerűsített  mérlege 2009.</t>
  </si>
  <si>
    <t>2009. év</t>
  </si>
  <si>
    <t>Kisbér Város Önkormányzata mérlegének önállóan gazdálkodó intézményenkénti részletezése 2009.</t>
  </si>
  <si>
    <t>bevételeinek és kiadásainak 2009. évi alakulása</t>
  </si>
  <si>
    <t>2008.évi telj.</t>
  </si>
  <si>
    <t>2009. évi ei.</t>
  </si>
  <si>
    <t>2009. évi telj.</t>
  </si>
  <si>
    <t>Kisbér Város Önkormányzatának 2009. évi költségvetési bevételei és kiadásai</t>
  </si>
  <si>
    <t>2009. évi  eredeti ei.</t>
  </si>
  <si>
    <t xml:space="preserve">2009. évi  mód. ei. </t>
  </si>
  <si>
    <t xml:space="preserve">2009. évi  telj. </t>
  </si>
  <si>
    <t>Kisbér Város Önkormányzatának 2009. évi működési célú bevételei és kiadásai</t>
  </si>
  <si>
    <t>Működési célú hitelfelvétel</t>
  </si>
  <si>
    <t>Kisbér Város Önkormányzatának 2009. évi felhalmozási célú bevételei és kiadásai</t>
  </si>
  <si>
    <t>Kisbér Város Önkormányzata 2009. évi kiadásainak részletezése önállóan és részben önállóan gazdálkodó intézményenként</t>
  </si>
  <si>
    <t>Önállóan gazdálkodó intézmények összesen:</t>
  </si>
  <si>
    <t>KVT-KIKI összesen:</t>
  </si>
  <si>
    <t>ebből: eszközbesz. nettó ö.</t>
  </si>
  <si>
    <t>Részben önállóan gazdálkodó intézmények összesen:</t>
  </si>
  <si>
    <t>ezen belül: társad.szocp.j.</t>
  </si>
  <si>
    <t xml:space="preserve">                     hiteltörlesztés</t>
  </si>
  <si>
    <t>Polg. Hivatal és részben önállóan gazdálkodó intézmények összesen</t>
  </si>
  <si>
    <r>
      <t>Halmozódás kiküszöbölése érdekében</t>
    </r>
    <r>
      <rPr>
        <b/>
        <sz val="8"/>
        <rFont val="Arial CE"/>
        <family val="2"/>
      </rPr>
      <t xml:space="preserve"> levonandó intézményfinanszírozás</t>
    </r>
  </si>
  <si>
    <t>2009.  er. ei.</t>
  </si>
  <si>
    <t>2009. mód.ei.</t>
  </si>
  <si>
    <t>Int. műk.bev.és egy. saj. m. bev.</t>
  </si>
  <si>
    <t>SZJA bevét., gépj., tf.</t>
  </si>
  <si>
    <t xml:space="preserve"> int. fin. ei. </t>
  </si>
  <si>
    <t>Műk. szüks. peszk. átvez.</t>
  </si>
  <si>
    <t>Önállóan gazd. intézm. összesen:</t>
  </si>
  <si>
    <t>Részben önáll. gazd. int. összesen:</t>
  </si>
  <si>
    <t>Polg. Hiv. és részben önáll. gazd. int. összesen:</t>
  </si>
  <si>
    <r>
      <t xml:space="preserve">Halmozodás kiküszöbölése érdekében </t>
    </r>
    <r>
      <rPr>
        <b/>
        <sz val="5"/>
        <rFont val="Arial CE"/>
        <family val="2"/>
      </rPr>
      <t>levonandó intézményfinanszírozás</t>
    </r>
  </si>
  <si>
    <t>Tartalék és finanszírozási kiadások</t>
  </si>
  <si>
    <t>2009. telj.</t>
  </si>
  <si>
    <t>Beruházások és felújítási kiadások</t>
  </si>
  <si>
    <t>Tám.értékű felh.kiadás, felh.c.pénzeszköz átadás</t>
  </si>
  <si>
    <t>Pénzforgalmi kiadások összesen</t>
  </si>
  <si>
    <t>Polgármesteri Hivatal hivatali jellegű 2009.évi kiadásainak alakulása kisebbségi önkormányzat kiadásai nélkül</t>
  </si>
  <si>
    <t>Polgármesteri Hivatal hivatali jellegű 2009.évi kiadásain belül a Cigány Kisebbségi Önkormányzat kiadásainak alakulása</t>
  </si>
  <si>
    <t xml:space="preserve">Kisbér Város Önkormányzata 2009. évi bevételei intézményenként </t>
  </si>
  <si>
    <t>Polgármesteri Hivatal hivatali jellegű bevételeinek  2009. évi alakulása</t>
  </si>
  <si>
    <t>Cigány Kisebbségi Önkormányzat bevételeinek 2009. évi alakulása</t>
  </si>
  <si>
    <t>2009. évi  ei.</t>
  </si>
  <si>
    <t>2009. évi mód.  ei.</t>
  </si>
  <si>
    <t>Fehérvári utca útép. - TEUT</t>
  </si>
  <si>
    <t>Iskola bővítés (pályázat)</t>
  </si>
  <si>
    <t>Szociális Otthon bővítés (pályázat)</t>
  </si>
  <si>
    <t>Földterület vásárlás</t>
  </si>
  <si>
    <t>Számítástechnikai eszköz besz.</t>
  </si>
  <si>
    <t>Szoftver vásárlás</t>
  </si>
  <si>
    <t>Településrendezési terv felülvizsgálata</t>
  </si>
  <si>
    <t>Hánta buszváró kialakítása</t>
  </si>
  <si>
    <t>Közbiztonságot szolgáló fejlesztés - TEKI (járdafelújítás, térfigyelő kamerarendszer, buszöböl kialakítás)</t>
  </si>
  <si>
    <t>Útépítés engedélyezési tervek</t>
  </si>
  <si>
    <t>(Kisbéri Településfejlesztélsi Koncepció (Integrált Városfejlesztési Stratégia) - TEKI</t>
  </si>
  <si>
    <t>Orvosi rendelő - Hánta   CÉDE</t>
  </si>
  <si>
    <t>Cigány Kisebbségi Önkormányzat</t>
  </si>
  <si>
    <t>Petőfi Sándor Általános Iskola</t>
  </si>
  <si>
    <t xml:space="preserve">Gépek, berend., szám.techn.eszk.immat. javak vásárlása </t>
  </si>
  <si>
    <t>Táncsics Mihály Gimnázium és Szakközépisk.</t>
  </si>
  <si>
    <t>Wass Albert Műv.Központ és könyvtár</t>
  </si>
  <si>
    <t>Városigazgatóság</t>
  </si>
  <si>
    <t>Gépek vásárlása - ksitraktor, fűkasza…</t>
  </si>
  <si>
    <t>Bánki D. Szakképző Iskola</t>
  </si>
  <si>
    <t>Őszi Napfény Idősek Otthona</t>
  </si>
  <si>
    <t>Beruházások összesen:</t>
  </si>
  <si>
    <t xml:space="preserve">Felújítások </t>
  </si>
  <si>
    <t>Csatorna hálózat felújítás (ÉDV Rt.)</t>
  </si>
  <si>
    <t>Útfelújítás, parkoló kialakítás</t>
  </si>
  <si>
    <t>Pályázati alap útfelújításhoz</t>
  </si>
  <si>
    <t>Ravatalozó felújítás</t>
  </si>
  <si>
    <t>Hánta orv. rend. és hivatal ép. Fú pályázati alap</t>
  </si>
  <si>
    <t>Gyermekorvosi rendelő kial.-GH épület</t>
  </si>
  <si>
    <t>Épületfelújításhoz pályázati alap</t>
  </si>
  <si>
    <t>Épületfelújítás Iroda kial. PH</t>
  </si>
  <si>
    <t>Épületfelújítás Ped. szakszolg. Elhelyezéséhez</t>
  </si>
  <si>
    <t>Lakásfelújítás (tömbök)</t>
  </si>
  <si>
    <t>Angolpark rekreációs felújítás</t>
  </si>
  <si>
    <t>Orvosi ügyelet kialakítás</t>
  </si>
  <si>
    <t>Felújítások összesen:</t>
  </si>
  <si>
    <t>Támogatás értékű felhalm. kiadás</t>
  </si>
  <si>
    <t>Csatorna beruházás Bs. Önk. előkészítés</t>
  </si>
  <si>
    <t>Turisztikai pályázat önerő KTKT-nak</t>
  </si>
  <si>
    <t>Felham. célú peszk. átadás államh. kív.</t>
  </si>
  <si>
    <t>ÉDV Rt. szennyvíztelep felújításhoz</t>
  </si>
  <si>
    <t>Felhalmozási célú hiteltörlesztés</t>
  </si>
  <si>
    <t>Véncser ivóvíz</t>
  </si>
  <si>
    <t>PHARE hiteltörlesztés</t>
  </si>
  <si>
    <t>Hiteltörlesztés összesen:</t>
  </si>
  <si>
    <t>Felhalmozási célú hitel, kötvény kamata</t>
  </si>
  <si>
    <t>Fejlesztési céltartalék</t>
  </si>
  <si>
    <t>Felhalmozási kiadások összesen:</t>
  </si>
  <si>
    <t>7 sz. melléklet</t>
  </si>
  <si>
    <t>Kisbér Város Önkormányzata felhalmozási kiadásai 2009. évben</t>
  </si>
  <si>
    <t>Kisbér Város Önkormányzata 2009. évi pénzmaradványának elszámolása</t>
  </si>
  <si>
    <t>Kisbér Város Önkormányzata 2009. évi pénzmaradványának intézményenkénti alakulása</t>
  </si>
  <si>
    <t xml:space="preserve">létszámának alakulása 2009. évben </t>
  </si>
  <si>
    <t>Engedélyezett álláshelyek száma 2009. dec 31.-én</t>
  </si>
  <si>
    <t>2009. december 31.-én</t>
  </si>
  <si>
    <t xml:space="preserve">Törlesztés 2010. évben </t>
  </si>
  <si>
    <t>Tartozás összege 2009. dec. 31.-én</t>
  </si>
  <si>
    <t xml:space="preserve">2012. év </t>
  </si>
  <si>
    <t>Készfizető kezességvállalás Kisbér Víziközmű Társulat (mérlegen kívüli tétel)</t>
  </si>
  <si>
    <t>2009. dec. 31.-én</t>
  </si>
  <si>
    <t>Kötelezettségválla- lás 2010. évre áthúzódó összege</t>
  </si>
  <si>
    <t>Eltérés a 2009 december 31-i záró főkönyv bruttó érték adatai és a vagyonkataszter bruttó érték adatai között</t>
  </si>
  <si>
    <t>Kisbér Város Önkormányzata 2009. évi vagyonkimutatása</t>
  </si>
  <si>
    <t xml:space="preserve">Kisbér Város Önkormányzata 2009. évi vagyonkimutatása a vagyonkataszter nyilvántartás alapján </t>
  </si>
  <si>
    <t>Önkrmányzat tulajdonában lévő befektetett eszközök mérleg szerinti nettó értéke a 2009. december 31.-i állapot szerint</t>
  </si>
  <si>
    <t>Kisbér Város Önkormányzata  Önkormányzata által 2009. évben biztosított kedvezmények</t>
  </si>
  <si>
    <t xml:space="preserve">Egyéb saját bevételek </t>
  </si>
  <si>
    <t>Központosított előirányzatok</t>
  </si>
  <si>
    <t>Önkormányzat  sajátos bevét., bírságok</t>
  </si>
  <si>
    <t>Rövid lejáratú hitelek törl.</t>
  </si>
  <si>
    <t>Hosszú lejáratú hitelek törl.</t>
  </si>
  <si>
    <t>Értékpapírok kiadásai</t>
  </si>
  <si>
    <t>Kiegyenlítő, függő és átfutó kiadások</t>
  </si>
  <si>
    <t>Céltartalék</t>
  </si>
  <si>
    <t>Függő, átfutó, kiegyenlítő kiadás</t>
  </si>
  <si>
    <t>Függő, átfutó, kiegyenlítő bevétel</t>
  </si>
  <si>
    <r>
      <t xml:space="preserve">Működési célú hitelfelvétel </t>
    </r>
    <r>
      <rPr>
        <b/>
        <i/>
        <sz val="7"/>
        <rFont val="Arial CE"/>
        <family val="0"/>
      </rPr>
      <t>(műk. forráshiány</t>
    </r>
    <r>
      <rPr>
        <b/>
        <i/>
        <sz val="8"/>
        <rFont val="Arial CE"/>
        <family val="0"/>
      </rPr>
      <t>)</t>
    </r>
  </si>
  <si>
    <t>Forráshiány (+)/ Bevét. többlet (-)</t>
  </si>
  <si>
    <t>Felhalmozási céltartalék</t>
  </si>
  <si>
    <t>8.) Pénzeszközök</t>
  </si>
  <si>
    <t xml:space="preserve">1.) Hosszú lej. kötelezettségek </t>
  </si>
  <si>
    <t xml:space="preserve">2.) Rövid lej. kötelezettségek </t>
  </si>
  <si>
    <t>3.) Egyéb passzív pénzügyi elszámolások</t>
  </si>
  <si>
    <t>Támogatásért.beruházási bev.fej-i kez. EU-s pr-ra</t>
  </si>
  <si>
    <t>Támogatásért. beruházási bev. közp. kv. szervtől</t>
  </si>
  <si>
    <t>Támogatásért. felújítási bev. közp. kv. szervtől</t>
  </si>
  <si>
    <t>Előző évi kiegészítések, visszatérülések</t>
  </si>
  <si>
    <t>Koncesszióból származó bevétel</t>
  </si>
  <si>
    <t>Önkormányzat  sajátos bevét.</t>
  </si>
  <si>
    <t>Támogatás ért. felhalm. kiadás közp. kv. szervnek</t>
  </si>
  <si>
    <t>Támogatás ért. felhalm. kiadás önkorm. kv. szervnek</t>
  </si>
  <si>
    <t>Átengedett kp-i adók (l.jutás tám.)</t>
  </si>
  <si>
    <t>Tárgyi eszk.értékesítése, konc.bev.</t>
  </si>
  <si>
    <t>Angol-park beruházás (tereprendezés, faültetés)</t>
  </si>
  <si>
    <t>Ingatlan vásárlás - lakóház</t>
  </si>
  <si>
    <t>Ingatlan vásárlás - POKOL söröző</t>
  </si>
  <si>
    <t>Kisbér buszvárók kihelyezése, létesítése</t>
  </si>
  <si>
    <t>Szilárd hulladék-lerakó építése</t>
  </si>
  <si>
    <t>Szoc.Otthon felújítása</t>
  </si>
  <si>
    <t>Buszváró áthelyezése - Hánta</t>
  </si>
  <si>
    <t>Épületfelújítás (kiskastély földmunkák, víz)</t>
  </si>
  <si>
    <t>Tűzoltószertár - enged.terv Hánta</t>
  </si>
  <si>
    <t>Művelődési Központ - enged.terv  Hánta</t>
  </si>
  <si>
    <t>Informatikai eszközbeszerzés (iskolák norm. k.t.)</t>
  </si>
  <si>
    <t>Jármű vásárlás - lízing</t>
  </si>
  <si>
    <t xml:space="preserve">                     p.átad.</t>
  </si>
  <si>
    <t>Halmozódás nélküli kiadás</t>
  </si>
  <si>
    <t>Támogatási kölcsön törlesztése, nyújtása</t>
  </si>
  <si>
    <t>Int.kv-i befizetés többlettámogatás miatt</t>
  </si>
  <si>
    <t>Kv-i kiutalás kiutalatlan támog. miatt</t>
  </si>
  <si>
    <t>Kv-i befizetés többlettámogatás miatt</t>
  </si>
  <si>
    <t>2008.évi</t>
  </si>
  <si>
    <t>2009. évi</t>
  </si>
  <si>
    <t>besz.záró adata</t>
  </si>
  <si>
    <t>Záró pénzkészlet</t>
  </si>
  <si>
    <t>Forgatási célúértékpapírok záró állománya</t>
  </si>
  <si>
    <t>Költségvetési aktív elszámolások záró egyenlege</t>
  </si>
  <si>
    <t>Költségvetési passzív elszámolások záró egyenlege</t>
  </si>
  <si>
    <t>Egyéb aktív, passzív pénzügyi elsz.össz.</t>
  </si>
  <si>
    <t>Előző években képzett tartalékok maradványa (-)</t>
  </si>
  <si>
    <t>Vállalkozási tevékenység pénzforgalmi váll-i maradványa</t>
  </si>
  <si>
    <t>Tárgyévi helyesbített pénzmaradvány (A+B+C+D+E)</t>
  </si>
  <si>
    <t>Intézményi kv-i befizetés többlettámogatás miatt</t>
  </si>
  <si>
    <t>Finanszírozásból származó korrekciók</t>
  </si>
  <si>
    <t>Pénzmaradvány terhelő elvonások</t>
  </si>
  <si>
    <t>Költségvetési pénzmaradvány (F+G+H)</t>
  </si>
  <si>
    <t>Módosított pénzmaradvány</t>
  </si>
  <si>
    <t>Kötelezettséggel terhelt maradvány</t>
  </si>
  <si>
    <t xml:space="preserve">     ebből: működési célú kötelezettséggel terhelt maradvány</t>
  </si>
  <si>
    <t xml:space="preserve">     ebből: felhalmozási célú kötelezettséggel terhelt maradvány</t>
  </si>
  <si>
    <t>Szabad pénzmaradvány</t>
  </si>
  <si>
    <t xml:space="preserve">     ebből: működési célú szabad pénzmaradvány</t>
  </si>
  <si>
    <t xml:space="preserve">     ebből: felhalmozási célú szabad pénzmaradvány</t>
  </si>
  <si>
    <t>A.</t>
  </si>
  <si>
    <t>B</t>
  </si>
  <si>
    <t>C.</t>
  </si>
  <si>
    <t>D.</t>
  </si>
  <si>
    <t>E.</t>
  </si>
  <si>
    <t>F.</t>
  </si>
  <si>
    <t>G.</t>
  </si>
  <si>
    <t>H.</t>
  </si>
  <si>
    <t>I.</t>
  </si>
  <si>
    <t>J.</t>
  </si>
  <si>
    <t>Kv-i kiutalás kiutalatlan támogatás miatt</t>
  </si>
  <si>
    <t>2.) Polgármesteri Hivatal (önállóan működő int. adataival)</t>
  </si>
  <si>
    <t>Kölcsön visszatérülés</t>
  </si>
  <si>
    <t>Pénzforgalom nélküli bevételek - pénzmaradvány</t>
  </si>
  <si>
    <t>Költségvetési bevételek összesen</t>
  </si>
  <si>
    <t>Finanszírozási műveletek bevételei</t>
  </si>
  <si>
    <t>5. sz. melléklet</t>
  </si>
  <si>
    <t>Szoc.otthon takarítókocsi, napkollektor</t>
  </si>
  <si>
    <t>TB.Alaptól folyósított pénzeszközök maradványa</t>
  </si>
  <si>
    <t>TB.Alaptól folyósított pénzeszközök szabad maradványa</t>
  </si>
  <si>
    <t xml:space="preserve">Magyar Önk.Szöv. - tagdíj </t>
  </si>
  <si>
    <t>Pénzügyi Tájékoztató Iroda -  nyomtatványok</t>
  </si>
  <si>
    <t>ALPHA-VET KFT - kóborebek befogása</t>
  </si>
  <si>
    <t>KD. Regionális Államháztartási Iroda - szakmai nap, képzés</t>
  </si>
  <si>
    <t>HÉROSZ ZRT Budapest - Esélyegynlőség projekt beruházás</t>
  </si>
  <si>
    <t xml:space="preserve">Batthyány Kázmér Szakkórház </t>
  </si>
  <si>
    <t>Bánki Donát Szakképző Iskola</t>
  </si>
  <si>
    <t>Gyöngyszem Óvoda</t>
  </si>
  <si>
    <t>Táncsics Mihály Gimnázium és Szakközépiskola</t>
  </si>
  <si>
    <t>Wass Albert Műv.Központ és Könyvtár</t>
  </si>
  <si>
    <t>Lízingdíj</t>
  </si>
  <si>
    <t>3.) KVT-KIKI</t>
  </si>
  <si>
    <t>3/a.) Petőfi S. Általános Iskola Kisbér</t>
  </si>
  <si>
    <t>3/b.) Gyöngyszem Óvoda</t>
  </si>
  <si>
    <t>3/c.) Táncsics M. Gimnázium és KSZI</t>
  </si>
  <si>
    <t>3./d.) Bánki Donát Szakképző Iskola</t>
  </si>
  <si>
    <t>4.) Városi Könyvtár és Közműv. Int.</t>
  </si>
  <si>
    <t>5.) Városigazgatóság</t>
  </si>
  <si>
    <t>6.) Védőnői szolgálat</t>
  </si>
  <si>
    <t>7.) Polgármesteri Hivatal</t>
  </si>
  <si>
    <t>8.) Közcélú foglalkoztatás</t>
  </si>
  <si>
    <t>9.) Közhasznú foglalkoztatás</t>
  </si>
  <si>
    <t>Tartósan üres álláshely</t>
  </si>
  <si>
    <t xml:space="preserve">A táblázatban szereplő hosszú lejáratú kötelezettségek 2009. évi törlesztőrésze a 9/a. számú melléklet szerinit rövid lejáratú kötelezettségek összegét növeli. </t>
  </si>
  <si>
    <t>A táblázatban jelzett rövid lejáratú kötelezettségek összegét növeli a 11/b. számú mellékletben szereplő hosszú lejáratú kötelezettségek 2009. évi esedékes törlesztőrésze, melynek összege 8.614 e Ft.</t>
  </si>
  <si>
    <t>Batthyány Kázmér Szakkórház</t>
  </si>
  <si>
    <t>183.000,- Ft</t>
  </si>
  <si>
    <r>
      <t xml:space="preserve">Épületek              </t>
    </r>
    <r>
      <rPr>
        <b/>
        <sz val="8"/>
        <rFont val="Arial"/>
        <family val="2"/>
      </rPr>
      <t>B</t>
    </r>
    <r>
      <rPr>
        <b/>
        <vertAlign val="superscript"/>
        <sz val="8"/>
        <rFont val="Arial"/>
        <family val="2"/>
      </rPr>
      <t>o</t>
    </r>
    <r>
      <rPr>
        <b/>
        <sz val="8"/>
        <rFont val="Arial"/>
        <family val="2"/>
      </rPr>
      <t xml:space="preserve"> érték, 0-ig leírt, üzemeltetésre átadott</t>
    </r>
  </si>
  <si>
    <r>
      <t xml:space="preserve">Építmények          </t>
    </r>
    <r>
      <rPr>
        <b/>
        <sz val="8"/>
        <rFont val="Arial"/>
        <family val="2"/>
      </rPr>
      <t>B</t>
    </r>
    <r>
      <rPr>
        <b/>
        <vertAlign val="superscript"/>
        <sz val="8"/>
        <rFont val="Arial"/>
        <family val="2"/>
      </rPr>
      <t>o</t>
    </r>
    <r>
      <rPr>
        <b/>
        <sz val="8"/>
        <rFont val="Arial"/>
        <family val="2"/>
      </rPr>
      <t xml:space="preserve"> érték, 0-ig leírt, üzemeltetésre átadott</t>
    </r>
  </si>
  <si>
    <t>Orvosi rendelő építése Hánta</t>
  </si>
  <si>
    <t>Szoc.otthon felújítás</t>
  </si>
  <si>
    <t>Oktatási intézmény felújítása</t>
  </si>
  <si>
    <t>Kórházi ügyeleti helyiség kialakítása</t>
  </si>
  <si>
    <t>Gyermekorvosi rendelő és védőnői szolg.ép.kial.</t>
  </si>
  <si>
    <t>Fehérvári utca útépítés</t>
  </si>
  <si>
    <t>Pilbauer köz, buszvárók kihelyezése, kamerarendszer kiép.</t>
  </si>
  <si>
    <t>PHARE-hitel és kamata</t>
  </si>
  <si>
    <t>Szervezet-fejlesztés</t>
  </si>
  <si>
    <t>Csatorna beruházás ( gesztor Bakonysárkány )</t>
  </si>
  <si>
    <t>Lovarda</t>
  </si>
  <si>
    <t>Vízvezeték Újszőlő</t>
  </si>
  <si>
    <t>Vízhálózat</t>
  </si>
  <si>
    <t>Batthyany-puszta víz</t>
  </si>
  <si>
    <t>Szennyvízcsatorna Hánta</t>
  </si>
  <si>
    <t>Ménesköz útépítés</t>
  </si>
  <si>
    <t>WC Hánta IGI-nél</t>
  </si>
  <si>
    <t>Zsizsiktelenítő kamra</t>
  </si>
  <si>
    <t>Csőkút Hánta 7 db</t>
  </si>
  <si>
    <t>Rex szivattyús kút</t>
  </si>
  <si>
    <t>Óvoda Hánta</t>
  </si>
  <si>
    <t xml:space="preserve">Kerítés Hánta </t>
  </si>
  <si>
    <t>Őno Fűtéskorszerűsítés</t>
  </si>
  <si>
    <t>Erdők</t>
  </si>
  <si>
    <t>Önkormányzat tulajdonában lévő ingatlanok a 2009. december 31.-i záró főkönyv szerinti bruttó értéke</t>
  </si>
  <si>
    <t xml:space="preserve">Intézmények műk. kapcs. peszk átad. </t>
  </si>
  <si>
    <t>Rövid lejáratú hitelek törlesztése</t>
  </si>
  <si>
    <t>Lakásfenntartási támogatás</t>
  </si>
  <si>
    <t>Nem foglalk.személyek rend.szoc.segélye</t>
  </si>
  <si>
    <t>Rendelkezésre állási támogatás</t>
  </si>
  <si>
    <t>Pénzbeli átmeneti segélyek</t>
  </si>
  <si>
    <t>Egyéb pénzbeni gyermekvéd. tám.</t>
  </si>
  <si>
    <t>Óvodáztatási támogatás</t>
  </si>
  <si>
    <t xml:space="preserve">Egyéb pénzbeni juttatás </t>
  </si>
  <si>
    <t>Támogatási kölcsönök nyújtása</t>
  </si>
  <si>
    <t>Támogatás értékű műk. kiadás közp. kv. szervnek</t>
  </si>
  <si>
    <t>Nem lakóépületek</t>
  </si>
  <si>
    <t>Közlekedési infrastruktúrák - utak</t>
  </si>
  <si>
    <t>Ccővezetékek - csatorna, víz</t>
  </si>
  <si>
    <t>Vagyonkimutatás mellékletei</t>
  </si>
  <si>
    <t>Költségvetési bevételek és kiadások  mérleg szerkezetben (nettósítva, összevontan)</t>
  </si>
  <si>
    <t>Működési célú bevételek és kiadások mérleg szerkezetben (nettósítva, összevontan)</t>
  </si>
  <si>
    <t>Felhalmozási célú bevételek és kiadások mérleg szerkezetben (nettósítva, összevontan)</t>
  </si>
  <si>
    <t>Kiadások intézményenként (jelleg és jogcím szerint, nettósítva)</t>
  </si>
  <si>
    <t>Bevételek intézményenként (jelleg és jogcím szerint, nettósítva)</t>
  </si>
  <si>
    <t>CÖK kiadásai és bevételei</t>
  </si>
  <si>
    <t>Felhalmozási kiadások</t>
  </si>
  <si>
    <t>Létszámok alakulása</t>
  </si>
  <si>
    <t>Kötelezettségvállalások</t>
  </si>
  <si>
    <t>A táblázat az év végén meglévő kötelezttségvállalások összegét tartalazza.</t>
  </si>
  <si>
    <t>Pénzmaradvány alakulása</t>
  </si>
  <si>
    <t>A pénzmaradvány alakulása és összetétele két táblázatban kerül bemutatásra. Egyik táblázatban a összevont pnzmaradvány összetétele és alakulása, valamint a rövid lejáratú követelések és kötelezettségek összege kerül bemutatásra, a másik táblázat pedig apénzmaradvány intézményenkénti összetételét tartalazza.</t>
  </si>
  <si>
    <t xml:space="preserve">A melléklet az önkormányzat engedélyezett létszámkeretének és foglalkoztatotti létszámának alakulását tartalmazza, intézmények és foglalkoztatási típusok szerinti bontásban.   </t>
  </si>
  <si>
    <t xml:space="preserve">A melléklet az önkormányzat felhalmozási jellegű  kiadásainak összegét tartalmazza kiadási jellegek, intézmények és feladatok szerinti részletezésben. </t>
  </si>
  <si>
    <t>A mellékletek a Polgármesteri Hivatal által ellátandó feladatok bevételeit és  kiadásat jogcímek szerinti részletezésben tartalmazzák. PH kiadásain belül polgármester és képviselők, hivatali dolgozók juttatásai, hivatali működéshez kapcsolódó dologi kiadások, önkormányzati beruházások és felújítások, pénzeszköz átadások, hiteltörlesztések....szerepelnek.</t>
  </si>
  <si>
    <t xml:space="preserve">A mellékletek a Cigány Kisebbségi önkormányzat tervezett kiadásainak és bevételeinek összegét tartalmazza kiemelt jogcímek szerinti bontásban. A táblázatok az eredeti, és módosított előirányzatok összegét is tartalmazzák. </t>
  </si>
  <si>
    <t>Polgármesteri Hivatal bevételeinek és kiadásainak alakulása a kisebbségi önkormányzat nélkül</t>
  </si>
  <si>
    <t>A melléklet az önkormányzat bevételi főösszegének intézmények és bevételi jogcímek szerinti részletezését tartalmazza. A táblázat a halmozott és a halmozódás nélküli bevételek összegét egyaránt bemutatja. A halmozódást az intézményfinanszírozás összege okozza, mely korrekcióval (levonással) kiküszöbölhető.</t>
  </si>
  <si>
    <t>A melléklet az önkormányzat kiadási főösszegének intézmények és kiadási jogcímek szerinti részletezését tartalmazza. A táblázat a halmozott és a halmozódás nélküli kiadások összegét egyaránt bemutatja. A halmozódást az intézményfinanszírozás összege okozza, mely korrekcióval (levonással) kiküszöbölhető.</t>
  </si>
  <si>
    <t>A melléklet az önkormányzat összevont, nettósított tbevételi és kiadási főösszegéből a felhalmozási bevételek és kiadások részletezését tartalmazza a főbb bevételi és kiadási jogcímek szerinti részletezésben. Az összehasonlíthatóság érdekében az előző év adatait is tartalmazza a táblázat.</t>
  </si>
  <si>
    <t>A melléklet az önkormányzat összevont, nettósított bevételi és kiadási főösszegéből a működési bevételek és kiadások részletezését tartalmazza a főbb bevételi és kiadási jogcímek szerinti részletezésben. Az összehasonlíthatóság érdekében az előző év is tartalmazza a táblázat.</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</si>
</sst>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36">
    <font>
      <sz val="10"/>
      <name val="Arial"/>
      <family val="0"/>
    </font>
    <font>
      <u val="single"/>
      <sz val="10"/>
      <color indexed="12"/>
      <name val="Arial"/>
      <family val="0"/>
    </font>
    <font>
      <u val="single"/>
      <sz val="10"/>
      <color indexed="36"/>
      <name val="Arial"/>
      <family val="0"/>
    </font>
    <font>
      <b/>
      <sz val="10"/>
      <name val="Arial"/>
      <family val="2"/>
    </font>
    <font>
      <b/>
      <i/>
      <sz val="10"/>
      <name val="Arial"/>
      <family val="2"/>
    </font>
    <font>
      <sz val="8"/>
      <name val="Arial"/>
      <family val="0"/>
    </font>
    <font>
      <b/>
      <sz val="8"/>
      <name val="Arial"/>
      <family val="2"/>
    </font>
    <font>
      <b/>
      <vertAlign val="superscript"/>
      <sz val="8"/>
      <name val="Arial"/>
      <family val="2"/>
    </font>
    <font>
      <b/>
      <sz val="10"/>
      <name val="Arial CE"/>
      <family val="2"/>
    </font>
    <font>
      <b/>
      <sz val="8"/>
      <name val="Arial CE"/>
      <family val="2"/>
    </font>
    <font>
      <i/>
      <sz val="10"/>
      <name val="Arial"/>
      <family val="2"/>
    </font>
    <font>
      <b/>
      <i/>
      <sz val="8"/>
      <name val="Arial"/>
      <family val="2"/>
    </font>
    <font>
      <sz val="8"/>
      <name val="Arial CE"/>
      <family val="2"/>
    </font>
    <font>
      <b/>
      <i/>
      <sz val="10"/>
      <name val="Arial CE"/>
      <family val="0"/>
    </font>
    <font>
      <b/>
      <i/>
      <sz val="8"/>
      <name val="Arial CE"/>
      <family val="0"/>
    </font>
    <font>
      <sz val="10"/>
      <name val="Arial CE"/>
      <family val="0"/>
    </font>
    <font>
      <b/>
      <sz val="7"/>
      <name val="Arial"/>
      <family val="2"/>
    </font>
    <font>
      <u val="single"/>
      <sz val="10"/>
      <name val="Arial"/>
      <family val="0"/>
    </font>
    <font>
      <u val="single"/>
      <sz val="8"/>
      <name val="Arial"/>
      <family val="0"/>
    </font>
    <font>
      <b/>
      <sz val="9"/>
      <name val="Arial CE"/>
      <family val="2"/>
    </font>
    <font>
      <b/>
      <i/>
      <sz val="7"/>
      <name val="Arial CE"/>
      <family val="0"/>
    </font>
    <font>
      <i/>
      <sz val="8"/>
      <name val="Arial CE"/>
      <family val="0"/>
    </font>
    <font>
      <sz val="9"/>
      <name val="Arial CE"/>
      <family val="0"/>
    </font>
    <font>
      <i/>
      <sz val="7"/>
      <name val="Arial CE"/>
      <family val="0"/>
    </font>
    <font>
      <b/>
      <sz val="12"/>
      <color indexed="8"/>
      <name val="Arial"/>
      <family val="0"/>
    </font>
    <font>
      <b/>
      <sz val="10"/>
      <color indexed="8"/>
      <name val="Albany"/>
      <family val="2"/>
    </font>
    <font>
      <sz val="10"/>
      <color indexed="8"/>
      <name val="Arial"/>
      <family val="0"/>
    </font>
    <font>
      <b/>
      <sz val="10"/>
      <color indexed="8"/>
      <name val="Arial"/>
      <family val="0"/>
    </font>
    <font>
      <b/>
      <sz val="7"/>
      <name val="Arial CE"/>
      <family val="2"/>
    </font>
    <font>
      <i/>
      <sz val="10"/>
      <name val="Arial CE"/>
      <family val="0"/>
    </font>
    <font>
      <b/>
      <u val="single"/>
      <sz val="8"/>
      <name val="Arial CE"/>
      <family val="2"/>
    </font>
    <font>
      <sz val="7"/>
      <name val="Arial CE"/>
      <family val="2"/>
    </font>
    <font>
      <sz val="5"/>
      <name val="Arial CE"/>
      <family val="2"/>
    </font>
    <font>
      <b/>
      <sz val="5"/>
      <name val="Arial CE"/>
      <family val="2"/>
    </font>
    <font>
      <u val="single"/>
      <sz val="7"/>
      <name val="Arial CE"/>
      <family val="2"/>
    </font>
    <font>
      <b/>
      <i/>
      <sz val="12"/>
      <name val="Arial CE"/>
      <family val="2"/>
    </font>
  </fonts>
  <fills count="2">
    <fill>
      <patternFill/>
    </fill>
    <fill>
      <patternFill patternType="gray125"/>
    </fill>
  </fills>
  <borders count="287">
    <border>
      <left/>
      <right/>
      <top/>
      <bottom/>
      <diagonal/>
    </border>
    <border>
      <left style="medium"/>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style="medium"/>
      <right style="medium"/>
      <top>
        <color indexed="63"/>
      </top>
      <bottom>
        <color indexed="63"/>
      </bottom>
    </border>
    <border>
      <left style="thin"/>
      <right>
        <color indexed="63"/>
      </right>
      <top>
        <color indexed="63"/>
      </top>
      <bottom style="thin"/>
    </border>
    <border>
      <left style="thin"/>
      <right style="thin"/>
      <top style="medium"/>
      <bottom style="medium"/>
    </border>
    <border>
      <left style="thin"/>
      <right>
        <color indexed="63"/>
      </right>
      <top style="medium"/>
      <bottom style="medium"/>
    </border>
    <border>
      <left style="medium"/>
      <right style="medium"/>
      <top>
        <color indexed="63"/>
      </top>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color indexed="63"/>
      </botto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style="thin"/>
      <bottom style="medium"/>
    </border>
    <border>
      <left style="medium"/>
      <right style="thin"/>
      <top style="thin"/>
      <bottom>
        <color indexed="63"/>
      </bottom>
    </border>
    <border>
      <left style="thin"/>
      <right>
        <color indexed="63"/>
      </right>
      <top>
        <color indexed="63"/>
      </top>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medium"/>
      <top style="thin"/>
      <bottom style="medium"/>
    </border>
    <border>
      <left>
        <color indexed="63"/>
      </left>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color indexed="63"/>
      </bottom>
    </border>
    <border>
      <left style="medium"/>
      <right>
        <color indexed="63"/>
      </right>
      <top style="thin"/>
      <bottom style="medium"/>
    </border>
    <border>
      <left>
        <color indexed="63"/>
      </left>
      <right>
        <color indexed="63"/>
      </right>
      <top style="medium"/>
      <bottom>
        <color indexed="63"/>
      </bottom>
    </border>
    <border>
      <left>
        <color indexed="63"/>
      </left>
      <right style="thin"/>
      <top style="thin"/>
      <bottom>
        <color indexed="63"/>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medium">
        <color indexed="8"/>
      </top>
      <bottom style="medium">
        <color indexed="8"/>
      </bottom>
    </border>
    <border>
      <left>
        <color indexed="63"/>
      </left>
      <right style="medium"/>
      <top>
        <color indexed="63"/>
      </top>
      <bottom>
        <color indexed="63"/>
      </bottom>
    </border>
    <border>
      <left>
        <color indexed="63"/>
      </left>
      <right style="medium"/>
      <top style="thin"/>
      <bottom style="medium"/>
    </border>
    <border>
      <left style="medium"/>
      <right>
        <color indexed="63"/>
      </right>
      <top>
        <color indexed="63"/>
      </top>
      <bottom style="mediu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right style="medium">
        <color indexed="8"/>
      </right>
      <top style="medium"/>
      <bottom style="mediu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medium"/>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right style="medium"/>
      <top style="thin">
        <color indexed="8"/>
      </top>
      <bottom style="thin">
        <color indexed="8"/>
      </bottom>
    </border>
    <border>
      <left style="medium"/>
      <right style="medium"/>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right style="medium"/>
      <top style="thin">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right style="medium"/>
      <top style="medium">
        <color indexed="8"/>
      </top>
      <bottom style="medium">
        <color indexed="8"/>
      </bottom>
    </border>
    <border>
      <left style="thin">
        <color indexed="8"/>
      </left>
      <right style="medium">
        <color indexed="8"/>
      </right>
      <top style="thin">
        <color indexed="8"/>
      </top>
      <bottom>
        <color indexed="63"/>
      </bottom>
    </border>
    <border>
      <left style="thin">
        <color indexed="8"/>
      </left>
      <right style="thin">
        <color indexed="8"/>
      </right>
      <top style="medium"/>
      <bottom style="medium"/>
    </border>
    <border>
      <left style="thin">
        <color indexed="8"/>
      </left>
      <right>
        <color indexed="63"/>
      </right>
      <top style="medium"/>
      <bottom style="mediu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color indexed="8"/>
      </bottom>
    </border>
    <border>
      <left style="medium"/>
      <right style="medium"/>
      <top style="medium"/>
      <bottom style="thin">
        <color indexed="8"/>
      </bottom>
    </border>
    <border>
      <left style="thin">
        <color indexed="8"/>
      </left>
      <right>
        <color indexed="63"/>
      </right>
      <top style="thin">
        <color indexed="8"/>
      </top>
      <bottom>
        <color indexed="63"/>
      </bottom>
    </border>
    <border>
      <left style="medium"/>
      <right style="medium"/>
      <top style="thin">
        <color indexed="8"/>
      </top>
      <bottom style="medium"/>
    </border>
    <border>
      <left style="medium"/>
      <right style="medium"/>
      <top style="thin">
        <color indexed="8"/>
      </top>
      <bottom>
        <color indexed="63"/>
      </bottom>
    </border>
    <border>
      <left style="thin">
        <color indexed="8"/>
      </left>
      <right style="medium">
        <color indexed="8"/>
      </right>
      <top>
        <color indexed="63"/>
      </top>
      <bottom style="medium">
        <color indexed="8"/>
      </bottom>
    </border>
    <border>
      <left style="thin">
        <color indexed="8"/>
      </left>
      <right>
        <color indexed="63"/>
      </right>
      <top>
        <color indexed="63"/>
      </top>
      <bottom style="medium">
        <color indexed="8"/>
      </bottom>
    </border>
    <border>
      <left style="medium"/>
      <right style="medium"/>
      <top>
        <color indexed="63"/>
      </top>
      <bottom style="medium">
        <color indexed="8"/>
      </bottom>
    </border>
    <border>
      <left style="thin">
        <color indexed="8"/>
      </left>
      <right>
        <color indexed="63"/>
      </right>
      <top style="medium">
        <color indexed="8"/>
      </top>
      <bottom>
        <color indexed="63"/>
      </bottom>
    </border>
    <border>
      <left style="medium"/>
      <right style="medium"/>
      <top style="medium">
        <color indexed="8"/>
      </top>
      <bottom style="medium"/>
    </border>
    <border>
      <left style="medium"/>
      <right style="thin">
        <color indexed="8"/>
      </right>
      <top>
        <color indexed="63"/>
      </top>
      <bottom style="thin">
        <color indexed="8"/>
      </bottom>
    </border>
    <border>
      <left style="thin">
        <color indexed="8"/>
      </left>
      <right style="medium"/>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medium">
        <color indexed="8"/>
      </top>
      <bottom style="thin">
        <color indexed="8"/>
      </bottom>
    </border>
    <border>
      <left>
        <color indexed="63"/>
      </left>
      <right style="medium"/>
      <top>
        <color indexed="63"/>
      </top>
      <bottom style="thin">
        <color indexed="8"/>
      </bottom>
    </border>
    <border>
      <left>
        <color indexed="63"/>
      </left>
      <right style="medium">
        <color indexed="8"/>
      </right>
      <top>
        <color indexed="63"/>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color indexed="8"/>
      </bottom>
    </border>
    <border>
      <left>
        <color indexed="63"/>
      </left>
      <right style="medium"/>
      <top style="thin">
        <color indexed="8"/>
      </top>
      <bottom style="thin">
        <color indexed="8"/>
      </bottom>
    </border>
    <border>
      <left>
        <color indexed="63"/>
      </left>
      <right style="medium">
        <color indexed="8"/>
      </right>
      <top style="thin">
        <color indexed="8"/>
      </top>
      <bottom style="thin">
        <color indexed="8"/>
      </bottom>
    </border>
    <border>
      <left style="medium"/>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style="medium">
        <color indexed="8"/>
      </bottom>
    </border>
    <border>
      <left style="thin"/>
      <right style="thin"/>
      <top style="thin">
        <color indexed="8"/>
      </top>
      <bottom style="medium">
        <color indexed="8"/>
      </bottom>
    </border>
    <border>
      <left style="thin">
        <color indexed="8"/>
      </left>
      <right style="thin"/>
      <top style="thin">
        <color indexed="8"/>
      </top>
      <bottom style="medium"/>
    </border>
    <border>
      <left>
        <color indexed="63"/>
      </left>
      <right style="medium"/>
      <top style="thin">
        <color indexed="8"/>
      </top>
      <bottom style="medium"/>
    </border>
    <border>
      <left>
        <color indexed="63"/>
      </left>
      <right style="thin">
        <color indexed="8"/>
      </right>
      <top style="thin">
        <color indexed="8"/>
      </top>
      <bottom style="medium">
        <color indexed="8"/>
      </bottom>
    </border>
    <border>
      <left>
        <color indexed="63"/>
      </left>
      <right style="medium">
        <color indexed="8"/>
      </right>
      <top style="thin">
        <color indexed="8"/>
      </top>
      <bottom>
        <color indexed="63"/>
      </bottom>
    </border>
    <border>
      <left style="medium"/>
      <right style="thin">
        <color indexed="8"/>
      </right>
      <top style="medium">
        <color indexed="8"/>
      </top>
      <bottom style="medium">
        <color indexed="8"/>
      </bottom>
    </border>
    <border>
      <left style="thin">
        <color indexed="8"/>
      </left>
      <right style="medium"/>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thin"/>
      <top style="medium">
        <color indexed="8"/>
      </top>
      <bottom style="medium">
        <color indexed="8"/>
      </bottom>
    </border>
    <border>
      <left style="thin"/>
      <right style="thin"/>
      <top style="medium">
        <color indexed="8"/>
      </top>
      <bottom style="medium">
        <color indexed="8"/>
      </bottom>
    </border>
    <border>
      <left style="medium"/>
      <right>
        <color indexed="63"/>
      </right>
      <top style="medium">
        <color indexed="8"/>
      </top>
      <bottom style="medium">
        <color indexed="8"/>
      </bottom>
    </border>
    <border>
      <left style="thin"/>
      <right style="medium"/>
      <top style="medium">
        <color indexed="8"/>
      </top>
      <bottom style="medium">
        <color indexed="8"/>
      </bottom>
    </border>
    <border>
      <left>
        <color indexed="63"/>
      </left>
      <right style="thin">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style="medium">
        <color indexed="8"/>
      </top>
      <bottom style="medium">
        <color indexed="8"/>
      </bottom>
    </border>
    <border>
      <left style="medium"/>
      <right>
        <color indexed="63"/>
      </right>
      <top>
        <color indexed="63"/>
      </top>
      <bottom style="thin">
        <color indexed="8"/>
      </bottom>
    </border>
    <border>
      <left style="thin"/>
      <right style="thin"/>
      <top style="medium"/>
      <bottom style="thin">
        <color indexed="8"/>
      </bottom>
    </border>
    <border>
      <left style="medium"/>
      <right style="thin"/>
      <top style="medium"/>
      <bottom style="thin">
        <color indexed="8"/>
      </bottom>
    </border>
    <border>
      <left style="thin">
        <color indexed="8"/>
      </left>
      <right style="thin"/>
      <top>
        <color indexed="63"/>
      </top>
      <bottom style="thin">
        <color indexed="8"/>
      </bottom>
    </border>
    <border>
      <left style="thin"/>
      <right style="thin"/>
      <top>
        <color indexed="63"/>
      </top>
      <bottom style="thin">
        <color indexed="8"/>
      </bottom>
    </border>
    <border>
      <left style="medium"/>
      <right style="thin"/>
      <top>
        <color indexed="63"/>
      </top>
      <bottom style="thin">
        <color indexed="8"/>
      </bottom>
    </border>
    <border>
      <left style="medium"/>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color indexed="8"/>
      </bottom>
    </border>
    <border>
      <left style="medium"/>
      <right style="thin"/>
      <top style="thin">
        <color indexed="8"/>
      </top>
      <bottom style="thin">
        <color indexed="8"/>
      </bottom>
    </border>
    <border>
      <left style="medium"/>
      <right>
        <color indexed="63"/>
      </right>
      <top style="thin">
        <color indexed="8"/>
      </top>
      <bottom>
        <color indexed="63"/>
      </bottom>
    </border>
    <border>
      <left style="thin"/>
      <right style="thin"/>
      <top style="thin">
        <color indexed="8"/>
      </top>
      <bottom>
        <color indexed="63"/>
      </bottom>
    </border>
    <border>
      <left style="medium"/>
      <right style="thin"/>
      <top style="thin">
        <color indexed="8"/>
      </top>
      <bottom style="medium">
        <color indexed="8"/>
      </bottom>
    </border>
    <border>
      <left style="thin">
        <color indexed="8"/>
      </left>
      <right style="medium"/>
      <top>
        <color indexed="63"/>
      </top>
      <bottom>
        <color indexed="63"/>
      </bottom>
    </border>
    <border>
      <left style="thin">
        <color indexed="8"/>
      </left>
      <right style="thin"/>
      <top style="medium">
        <color indexed="8"/>
      </top>
      <bottom style="thin">
        <color indexed="8"/>
      </bottom>
    </border>
    <border>
      <left style="medium"/>
      <right style="thin"/>
      <top style="medium">
        <color indexed="8"/>
      </top>
      <bottom style="thin">
        <color indexed="8"/>
      </bottom>
    </border>
    <border>
      <left>
        <color indexed="63"/>
      </left>
      <right style="medium"/>
      <top style="thin">
        <color indexed="8"/>
      </top>
      <bottom>
        <color indexed="63"/>
      </bottom>
    </border>
    <border>
      <left>
        <color indexed="63"/>
      </left>
      <right style="medium"/>
      <top style="medium">
        <color indexed="8"/>
      </top>
      <bottom style="medium">
        <color indexed="8"/>
      </bottom>
    </border>
    <border>
      <left style="medium"/>
      <right style="thin">
        <color indexed="8"/>
      </right>
      <top>
        <color indexed="63"/>
      </top>
      <bottom>
        <color indexed="63"/>
      </bottom>
    </border>
    <border>
      <left style="medium"/>
      <right style="medium">
        <color indexed="8"/>
      </right>
      <top>
        <color indexed="63"/>
      </top>
      <bottom>
        <color indexed="63"/>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right style="medium">
        <color indexed="8"/>
      </right>
      <top style="medium">
        <color indexed="8"/>
      </top>
      <bottom style="medium">
        <color indexed="8"/>
      </botto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top style="medium">
        <color indexed="8"/>
      </top>
      <bottom style="medium"/>
    </border>
    <border>
      <left style="medium"/>
      <right style="thin">
        <color indexed="8"/>
      </right>
      <top style="medium"/>
      <bottom style="medium"/>
    </border>
    <border>
      <left style="thin">
        <color indexed="8"/>
      </left>
      <right style="medium"/>
      <top style="medium"/>
      <bottom style="medium"/>
    </border>
    <border>
      <left style="medium">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medium">
        <color indexed="8"/>
      </top>
      <bottom style="medium">
        <color indexed="8"/>
      </bottom>
    </border>
    <border>
      <left style="thin">
        <color indexed="8"/>
      </left>
      <right style="thin">
        <color indexed="8"/>
      </right>
      <top style="thin">
        <color indexed="8"/>
      </top>
      <bottom style="thin"/>
    </border>
    <border>
      <left style="medium">
        <color indexed="8"/>
      </left>
      <right>
        <color indexed="63"/>
      </right>
      <top style="thin">
        <color indexed="8"/>
      </top>
      <bottom style="thin">
        <color indexed="8"/>
      </bottom>
    </border>
    <border>
      <left style="medium">
        <color indexed="8"/>
      </left>
      <right>
        <color indexed="63"/>
      </right>
      <top style="thin">
        <color indexed="8"/>
      </top>
      <bottom style="thin"/>
    </border>
    <border>
      <left>
        <color indexed="63"/>
      </left>
      <right style="medium">
        <color indexed="8"/>
      </right>
      <top style="thin">
        <color indexed="8"/>
      </top>
      <bottom style="thin"/>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color indexed="63"/>
      </top>
      <bottom style="medium">
        <color indexed="8"/>
      </bottom>
    </border>
    <border>
      <left style="medium">
        <color indexed="8"/>
      </left>
      <right style="thin">
        <color indexed="8"/>
      </right>
      <top style="thick">
        <color indexed="8"/>
      </top>
      <bottom style="medium">
        <color indexed="8"/>
      </bottom>
    </border>
    <border>
      <left style="thin">
        <color indexed="8"/>
      </left>
      <right style="thin">
        <color indexed="8"/>
      </right>
      <top style="thick">
        <color indexed="8"/>
      </top>
      <bottom style="medium">
        <color indexed="8"/>
      </bottom>
    </border>
    <border>
      <left style="thin">
        <color indexed="8"/>
      </left>
      <right style="medium">
        <color indexed="8"/>
      </right>
      <top style="thick">
        <color indexed="8"/>
      </top>
      <bottom style="medium">
        <color indexed="8"/>
      </bottom>
    </border>
    <border>
      <left style="medium"/>
      <right>
        <color indexed="8"/>
      </right>
      <top style="medium"/>
      <bottom style="medium"/>
    </border>
    <border>
      <left>
        <color indexed="63"/>
      </left>
      <right style="medium"/>
      <top>
        <color indexed="63"/>
      </top>
      <bottom style="medium"/>
    </border>
    <border>
      <left style="medium">
        <color indexed="8"/>
      </left>
      <right>
        <color indexed="63"/>
      </right>
      <top style="medium">
        <color indexed="8"/>
      </top>
      <bottom style="thin">
        <color indexed="8"/>
      </bottom>
    </border>
    <border>
      <left style="medium">
        <color indexed="8"/>
      </left>
      <right>
        <color indexed="63"/>
      </right>
      <top>
        <color indexed="63"/>
      </top>
      <bottom style="thin">
        <color indexed="8"/>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style="medium">
        <color indexed="8"/>
      </top>
      <bottom style="medium"/>
    </border>
    <border>
      <left style="medium">
        <color indexed="8"/>
      </left>
      <right>
        <color indexed="63"/>
      </right>
      <top style="medium">
        <color indexed="8"/>
      </top>
      <bottom>
        <color indexed="63"/>
      </bottom>
    </border>
    <border>
      <left style="medium">
        <color indexed="8"/>
      </left>
      <right>
        <color indexed="63"/>
      </right>
      <top style="medium"/>
      <bottom style="medium"/>
    </border>
    <border>
      <left>
        <color indexed="63"/>
      </left>
      <right style="thin">
        <color indexed="8"/>
      </right>
      <top style="medium">
        <color indexed="8"/>
      </top>
      <bottom>
        <color indexed="63"/>
      </bottom>
    </border>
    <border>
      <left>
        <color indexed="63"/>
      </left>
      <right style="thin">
        <color indexed="8"/>
      </right>
      <top style="medium">
        <color indexed="8"/>
      </top>
      <bottom style="thin">
        <color indexed="8"/>
      </bottom>
    </border>
    <border>
      <left>
        <color indexed="63"/>
      </left>
      <right style="thin">
        <color indexed="8"/>
      </right>
      <top style="medium"/>
      <bottom style="medium"/>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color indexed="63"/>
      </top>
      <bottom style="medium">
        <color indexed="8"/>
      </bottom>
    </border>
    <border>
      <left style="thin">
        <color indexed="8"/>
      </left>
      <right style="medium"/>
      <top>
        <color indexed="63"/>
      </top>
      <bottom style="medium">
        <color indexed="8"/>
      </bottom>
    </border>
    <border>
      <left style="medium"/>
      <right style="medium">
        <color indexed="8"/>
      </right>
      <top style="medium">
        <color indexed="8"/>
      </top>
      <bottom style="thin">
        <color indexed="8"/>
      </bottom>
    </border>
    <border>
      <left style="medium">
        <color indexed="8"/>
      </left>
      <right style="medium"/>
      <top style="medium">
        <color indexed="8"/>
      </top>
      <bottom style="thin">
        <color indexed="8"/>
      </bottom>
    </border>
    <border>
      <left style="medium"/>
      <right style="medium">
        <color indexed="8"/>
      </right>
      <top style="thin">
        <color indexed="8"/>
      </top>
      <bottom style="thin">
        <color indexed="8"/>
      </bottom>
    </border>
    <border>
      <left style="medium"/>
      <right style="medium">
        <color indexed="8"/>
      </right>
      <top style="thin">
        <color indexed="8"/>
      </top>
      <bottom style="medium">
        <color indexed="8"/>
      </bottom>
    </border>
    <border>
      <left style="medium"/>
      <right style="medium">
        <color indexed="8"/>
      </right>
      <top>
        <color indexed="63"/>
      </top>
      <bottom style="thin">
        <color indexed="8"/>
      </bottom>
    </border>
    <border>
      <left style="medium"/>
      <right style="medium">
        <color indexed="8"/>
      </right>
      <top style="thin">
        <color indexed="8"/>
      </top>
      <bottom>
        <color indexed="63"/>
      </bottom>
    </border>
    <border>
      <left style="medium">
        <color indexed="8"/>
      </left>
      <right style="medium"/>
      <top style="thin">
        <color indexed="8"/>
      </top>
      <bottom style="thin"/>
    </border>
    <border>
      <left style="medium"/>
      <right style="medium">
        <color indexed="8"/>
      </right>
      <top>
        <color indexed="63"/>
      </top>
      <bottom style="medium">
        <color indexed="8"/>
      </bottom>
    </border>
    <border>
      <left style="medium"/>
      <right style="medium">
        <color indexed="8"/>
      </right>
      <top style="medium">
        <color indexed="8"/>
      </top>
      <bottom style="medium"/>
    </border>
    <border>
      <left style="thin">
        <color indexed="8"/>
      </left>
      <right style="medium">
        <color indexed="8"/>
      </right>
      <top style="medium">
        <color indexed="8"/>
      </top>
      <bottom style="medium"/>
    </border>
    <border>
      <left style="thin">
        <color indexed="8"/>
      </left>
      <right>
        <color indexed="63"/>
      </right>
      <top style="thin">
        <color indexed="8"/>
      </top>
      <bottom style="medium">
        <color indexed="8"/>
      </bottom>
    </border>
    <border>
      <left style="medium"/>
      <right>
        <color indexed="63"/>
      </right>
      <top style="medium">
        <color indexed="8"/>
      </top>
      <bottom style="thin">
        <color indexed="8"/>
      </bottom>
    </border>
    <border>
      <left>
        <color indexed="63"/>
      </left>
      <right style="medium"/>
      <top style="medium">
        <color indexed="8"/>
      </top>
      <bottom style="thin">
        <color indexed="8"/>
      </bottom>
    </border>
    <border>
      <left style="medium"/>
      <right>
        <color indexed="63"/>
      </right>
      <top style="thin">
        <color indexed="8"/>
      </top>
      <bottom style="medium">
        <color indexed="8"/>
      </bottom>
    </border>
    <border>
      <left>
        <color indexed="63"/>
      </left>
      <right style="medium"/>
      <top style="thin">
        <color indexed="8"/>
      </top>
      <bottom style="medium">
        <color indexed="8"/>
      </bottom>
    </border>
    <border>
      <left style="medium"/>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color indexed="8"/>
      </top>
      <bottom style="medium"/>
    </border>
    <border>
      <left>
        <color indexed="63"/>
      </left>
      <right style="medium"/>
      <top style="medium">
        <color indexed="8"/>
      </top>
      <bottom style="medium"/>
    </border>
    <border>
      <left style="medium"/>
      <right>
        <color indexed="63"/>
      </right>
      <top style="medium">
        <color indexed="8"/>
      </top>
      <bottom>
        <color indexed="63"/>
      </bottom>
    </border>
    <border>
      <left>
        <color indexed="63"/>
      </left>
      <right style="medium"/>
      <top style="medium">
        <color indexed="8"/>
      </top>
      <bottom>
        <color indexed="63"/>
      </bottom>
    </border>
    <border>
      <left>
        <color indexed="63"/>
      </left>
      <right style="thin"/>
      <top style="medium">
        <color indexed="8"/>
      </top>
      <bottom style="medium">
        <color indexed="8"/>
      </bottom>
    </border>
    <border>
      <left>
        <color indexed="63"/>
      </left>
      <right style="thin"/>
      <top style="medium">
        <color indexed="8"/>
      </top>
      <bottom style="medium"/>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thin"/>
    </border>
    <border>
      <left style="medium"/>
      <right style="thin"/>
      <top style="medium">
        <color indexed="8"/>
      </top>
      <bottom style="medium">
        <color indexed="8"/>
      </bottom>
    </border>
    <border>
      <left style="medium"/>
      <right style="thin"/>
      <top style="medium">
        <color indexed="8"/>
      </top>
      <bottom style="medium"/>
    </border>
    <border>
      <left style="thin">
        <color indexed="8"/>
      </left>
      <right style="thin"/>
      <top>
        <color indexed="63"/>
      </top>
      <bottom>
        <color indexed="63"/>
      </bottom>
    </border>
    <border>
      <left style="thin">
        <color indexed="8"/>
      </left>
      <right style="thin"/>
      <top style="thin">
        <color indexed="8"/>
      </top>
      <bottom>
        <color indexed="63"/>
      </bottom>
    </border>
    <border>
      <left style="thin">
        <color indexed="8"/>
      </left>
      <right>
        <color indexed="63"/>
      </right>
      <top style="medium">
        <color indexed="8"/>
      </top>
      <bottom style="medium"/>
    </border>
    <border>
      <left>
        <color indexed="63"/>
      </left>
      <right style="thin"/>
      <top style="thin"/>
      <bottom style="medium"/>
    </border>
    <border>
      <left>
        <color indexed="63"/>
      </left>
      <right style="thin"/>
      <top>
        <color indexed="63"/>
      </top>
      <bottom>
        <color indexed="63"/>
      </bottom>
    </border>
    <border>
      <left style="thin"/>
      <right style="medium"/>
      <top style="medium">
        <color indexed="8"/>
      </top>
      <bottom style="thin">
        <color indexed="8"/>
      </bottom>
    </border>
    <border>
      <left style="thin"/>
      <right style="medium"/>
      <top>
        <color indexed="63"/>
      </top>
      <bottom style="thin">
        <color indexed="8"/>
      </bottom>
    </border>
    <border>
      <left style="thin"/>
      <right style="medium"/>
      <top style="thin">
        <color indexed="8"/>
      </top>
      <bottom style="thin">
        <color indexed="8"/>
      </bottom>
    </border>
    <border>
      <left style="medium"/>
      <right style="thin"/>
      <top style="thin">
        <color indexed="8"/>
      </top>
      <bottom>
        <color indexed="63"/>
      </bottom>
    </border>
    <border>
      <left style="thin"/>
      <right style="medium"/>
      <top style="thin">
        <color indexed="8"/>
      </top>
      <bottom>
        <color indexed="63"/>
      </bottom>
    </border>
    <border>
      <left style="thin"/>
      <right style="medium"/>
      <top style="thin">
        <color indexed="8"/>
      </top>
      <bottom style="medium">
        <color indexed="8"/>
      </bottom>
    </border>
    <border>
      <left>
        <color indexed="63"/>
      </left>
      <right style="thin">
        <color indexed="8"/>
      </right>
      <top style="thin">
        <color indexed="8"/>
      </top>
      <bottom style="medium"/>
    </border>
    <border>
      <left style="medium"/>
      <right>
        <color indexed="63"/>
      </right>
      <top style="medium"/>
      <bottom style="thin">
        <color indexed="8"/>
      </bottom>
    </border>
    <border>
      <left style="thin">
        <color indexed="8"/>
      </left>
      <right style="thin"/>
      <top style="medium"/>
      <bottom style="thin">
        <color indexed="8"/>
      </bottom>
    </border>
    <border>
      <left>
        <color indexed="63"/>
      </left>
      <right style="medium"/>
      <top style="medium"/>
      <bottom style="thin">
        <color indexed="8"/>
      </bottom>
    </border>
    <border>
      <left>
        <color indexed="63"/>
      </left>
      <right style="medium"/>
      <top style="medium"/>
      <bottom style="medium">
        <color indexed="8"/>
      </bottom>
    </border>
    <border>
      <left style="medium"/>
      <right style="thin"/>
      <top style="medium"/>
      <bottom style="medium">
        <color indexed="8"/>
      </bottom>
    </border>
    <border>
      <left style="thin"/>
      <right style="thin"/>
      <top style="medium"/>
      <bottom style="medium">
        <color indexed="8"/>
      </bottom>
    </border>
    <border>
      <left style="thin"/>
      <right style="thin"/>
      <top style="medium">
        <color indexed="8"/>
      </top>
      <bottom style="medium"/>
    </border>
    <border>
      <left>
        <color indexed="63"/>
      </left>
      <right>
        <color indexed="63"/>
      </right>
      <top style="medium">
        <color indexed="8"/>
      </top>
      <bottom>
        <color indexed="63"/>
      </bottom>
    </border>
    <border>
      <left style="thin">
        <color indexed="8"/>
      </left>
      <right style="thin"/>
      <top style="medium">
        <color indexed="8"/>
      </top>
      <bottom style="medium"/>
    </border>
    <border>
      <left style="medium"/>
      <right style="medium"/>
      <top style="medium">
        <color indexed="8"/>
      </top>
      <bottom>
        <color indexed="63"/>
      </bottom>
    </border>
    <border>
      <left>
        <color indexed="63"/>
      </left>
      <right style="medium">
        <color indexed="8"/>
      </right>
      <top style="medium"/>
      <bottom style="medium"/>
    </border>
    <border>
      <left style="thin"/>
      <right style="medium"/>
      <top style="thin">
        <color indexed="8"/>
      </top>
      <bottom style="thin"/>
    </border>
    <border>
      <left>
        <color indexed="63"/>
      </left>
      <right style="thin"/>
      <top>
        <color indexed="63"/>
      </top>
      <bottom style="thin">
        <color indexed="8"/>
      </bottom>
    </border>
    <border>
      <left style="medium"/>
      <right style="thin"/>
      <top style="thin">
        <color indexed="8"/>
      </top>
      <bottom style="medium"/>
    </border>
    <border>
      <left style="thin"/>
      <right style="thin"/>
      <top style="thin">
        <color indexed="8"/>
      </top>
      <bottom style="medium"/>
    </border>
    <border>
      <left style="thin"/>
      <right style="thin"/>
      <top style="thin">
        <color indexed="8"/>
      </top>
      <bottom style="thin"/>
    </border>
    <border>
      <left style="medium"/>
      <right>
        <color indexed="8"/>
      </right>
      <top style="medium"/>
      <bottom>
        <color indexed="8"/>
      </bottom>
    </border>
    <border>
      <left style="medium">
        <color indexed="8"/>
      </left>
      <right style="medium"/>
      <top style="medium"/>
      <bottom>
        <color indexed="8"/>
      </bottom>
    </border>
    <border>
      <left style="medium"/>
      <right>
        <color indexed="8"/>
      </right>
      <top>
        <color indexed="8"/>
      </top>
      <bottom style="medium">
        <color indexed="8"/>
      </bottom>
    </border>
    <border>
      <left style="medium">
        <color indexed="8"/>
      </left>
      <right style="medium"/>
      <top>
        <color indexed="8"/>
      </top>
      <bottom style="medium">
        <color indexed="8"/>
      </bottom>
    </border>
    <border>
      <left style="medium"/>
      <right style="thin"/>
      <top>
        <color indexed="63"/>
      </top>
      <bottom style="medium"/>
    </border>
    <border>
      <left style="medium">
        <color indexed="8"/>
      </left>
      <right style="medium">
        <color indexed="8"/>
      </right>
      <top style="medium">
        <color indexed="8"/>
      </top>
      <bottom>
        <color indexed="63"/>
      </bottom>
    </border>
    <border>
      <left style="medium"/>
      <right style="medium">
        <color indexed="8"/>
      </right>
      <top style="medium"/>
      <bottom style="medium">
        <color indexed="8"/>
      </bottom>
    </border>
    <border>
      <left style="medium">
        <color indexed="8"/>
      </left>
      <right style="medium">
        <color indexed="8"/>
      </right>
      <top style="medium"/>
      <bottom>
        <color indexed="63"/>
      </bottom>
    </border>
    <border>
      <left style="medium">
        <color indexed="8"/>
      </left>
      <right style="medium"/>
      <top style="medium"/>
      <bottom style="medium">
        <color indexed="8"/>
      </bottom>
    </border>
    <border>
      <left style="medium"/>
      <right style="thin">
        <color indexed="8"/>
      </right>
      <top style="medium"/>
      <bottom style="medium">
        <color indexed="8"/>
      </bottom>
    </border>
    <border>
      <left style="medium">
        <color indexed="8"/>
      </left>
      <right style="thin">
        <color indexed="8"/>
      </right>
      <top style="medium"/>
      <bottom style="medium">
        <color indexed="8"/>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medium"/>
      <right style="thin">
        <color indexed="8"/>
      </right>
      <top style="medium"/>
      <bottom>
        <color indexed="63"/>
      </bottom>
    </border>
    <border>
      <left style="medium"/>
      <right style="medium">
        <color indexed="8"/>
      </right>
      <top style="medium"/>
      <bottom>
        <color indexed="63"/>
      </bottom>
    </border>
    <border>
      <left style="medium">
        <color indexed="8"/>
      </left>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14">
    <xf numFmtId="0" fontId="0" fillId="0" borderId="0" xfId="0" applyAlignment="1">
      <alignment/>
    </xf>
    <xf numFmtId="0" fontId="0" fillId="0" borderId="0" xfId="0" applyAlignment="1">
      <alignment horizontal="right"/>
    </xf>
    <xf numFmtId="0" fontId="0" fillId="0" borderId="0" xfId="0" applyAlignment="1">
      <alignment/>
    </xf>
    <xf numFmtId="0" fontId="3" fillId="0" borderId="1" xfId="0" applyFont="1" applyBorder="1" applyAlignment="1">
      <alignment horizontal="center" wrapText="1"/>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3" fillId="0" borderId="11" xfId="0" applyFont="1" applyBorder="1" applyAlignment="1">
      <alignment/>
    </xf>
    <xf numFmtId="0" fontId="0" fillId="0" borderId="12" xfId="0" applyBorder="1" applyAlignment="1">
      <alignment/>
    </xf>
    <xf numFmtId="0" fontId="0" fillId="0" borderId="13" xfId="0"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0" xfId="0" applyFont="1" applyAlignment="1">
      <alignment horizontal="center"/>
    </xf>
    <xf numFmtId="0" fontId="0" fillId="0" borderId="0" xfId="0" applyAlignment="1">
      <alignment horizontal="center"/>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1" xfId="0" applyBorder="1" applyAlignment="1">
      <alignment/>
    </xf>
    <xf numFmtId="0" fontId="0" fillId="0" borderId="23" xfId="0" applyBorder="1" applyAlignment="1">
      <alignment/>
    </xf>
    <xf numFmtId="0" fontId="3" fillId="0" borderId="1" xfId="0" applyFont="1" applyBorder="1" applyAlignment="1">
      <alignment horizontal="center"/>
    </xf>
    <xf numFmtId="0" fontId="3" fillId="0" borderId="1" xfId="0" applyFont="1" applyBorder="1" applyAlignment="1">
      <alignment/>
    </xf>
    <xf numFmtId="0" fontId="3" fillId="0" borderId="22"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0" fontId="0" fillId="0" borderId="7" xfId="0" applyNumberFormat="1" applyBorder="1" applyAlignment="1">
      <alignment/>
    </xf>
    <xf numFmtId="10" fontId="3" fillId="0" borderId="7" xfId="0" applyNumberFormat="1" applyFont="1" applyBorder="1" applyAlignment="1">
      <alignment/>
    </xf>
    <xf numFmtId="10" fontId="4" fillId="0" borderId="7" xfId="0" applyNumberFormat="1" applyFont="1" applyBorder="1" applyAlignment="1">
      <alignment/>
    </xf>
    <xf numFmtId="10" fontId="3" fillId="0" borderId="16" xfId="0" applyNumberFormat="1" applyFont="1" applyBorder="1" applyAlignment="1">
      <alignment/>
    </xf>
    <xf numFmtId="10" fontId="0" fillId="0" borderId="7" xfId="0" applyNumberFormat="1"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31" xfId="0" applyFont="1" applyBorder="1" applyAlignment="1">
      <alignment horizontal="center"/>
    </xf>
    <xf numFmtId="0" fontId="3" fillId="0" borderId="2" xfId="0" applyFont="1" applyBorder="1" applyAlignment="1">
      <alignment horizontal="center" wrapText="1"/>
    </xf>
    <xf numFmtId="0" fontId="3" fillId="0" borderId="2" xfId="0" applyFont="1" applyBorder="1" applyAlignment="1">
      <alignment horizontal="center"/>
    </xf>
    <xf numFmtId="0" fontId="3" fillId="0" borderId="0" xfId="0" applyFont="1" applyAlignment="1">
      <alignment/>
    </xf>
    <xf numFmtId="0" fontId="0" fillId="0" borderId="2" xfId="0" applyBorder="1" applyAlignment="1">
      <alignment/>
    </xf>
    <xf numFmtId="0" fontId="0" fillId="0" borderId="16" xfId="0" applyBorder="1" applyAlignment="1">
      <alignment/>
    </xf>
    <xf numFmtId="0" fontId="3" fillId="0" borderId="3"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32" xfId="0" applyFon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41" xfId="0" applyFont="1" applyBorder="1" applyAlignment="1">
      <alignment horizontal="center" wrapText="1"/>
    </xf>
    <xf numFmtId="0" fontId="0" fillId="0" borderId="19" xfId="0" applyBorder="1" applyAlignment="1">
      <alignment horizontal="right"/>
    </xf>
    <xf numFmtId="0" fontId="3" fillId="0" borderId="22" xfId="0" applyFont="1" applyBorder="1" applyAlignment="1">
      <alignment horizontal="center" wrapText="1"/>
    </xf>
    <xf numFmtId="0" fontId="4" fillId="0" borderId="22" xfId="0" applyFont="1" applyBorder="1" applyAlignment="1">
      <alignment/>
    </xf>
    <xf numFmtId="0" fontId="0" fillId="0" borderId="42" xfId="0" applyBorder="1" applyAlignment="1">
      <alignment/>
    </xf>
    <xf numFmtId="0" fontId="3" fillId="0" borderId="39" xfId="0" applyFont="1" applyBorder="1" applyAlignment="1">
      <alignment horizontal="center"/>
    </xf>
    <xf numFmtId="0" fontId="3" fillId="0" borderId="43" xfId="0" applyFont="1" applyBorder="1" applyAlignment="1">
      <alignment horizontal="center"/>
    </xf>
    <xf numFmtId="0" fontId="3" fillId="0" borderId="16" xfId="0" applyFont="1" applyFill="1" applyBorder="1" applyAlignment="1">
      <alignment horizontal="center"/>
    </xf>
    <xf numFmtId="0" fontId="6" fillId="0" borderId="3" xfId="0" applyFont="1" applyBorder="1" applyAlignment="1">
      <alignment horizontal="center" wrapText="1"/>
    </xf>
    <xf numFmtId="0" fontId="6" fillId="0" borderId="5" xfId="0" applyFont="1" applyBorder="1" applyAlignment="1">
      <alignment horizontal="center" wrapText="1"/>
    </xf>
    <xf numFmtId="0" fontId="0" fillId="0" borderId="0" xfId="0" applyFont="1" applyAlignment="1">
      <alignment/>
    </xf>
    <xf numFmtId="0" fontId="10" fillId="0" borderId="0" xfId="0" applyFont="1" applyAlignment="1">
      <alignment/>
    </xf>
    <xf numFmtId="0" fontId="3" fillId="0" borderId="0" xfId="0" applyFont="1" applyBorder="1" applyAlignment="1">
      <alignment/>
    </xf>
    <xf numFmtId="0" fontId="10" fillId="0" borderId="0" xfId="0" applyFont="1" applyBorder="1" applyAlignment="1">
      <alignment/>
    </xf>
    <xf numFmtId="0" fontId="6" fillId="0" borderId="44" xfId="0" applyFont="1" applyBorder="1" applyAlignment="1">
      <alignment horizontal="center" wrapText="1"/>
    </xf>
    <xf numFmtId="0" fontId="6" fillId="0" borderId="2" xfId="0" applyFont="1" applyFill="1" applyBorder="1" applyAlignment="1">
      <alignment horizontal="center" wrapText="1"/>
    </xf>
    <xf numFmtId="0" fontId="6" fillId="0" borderId="3" xfId="0" applyFont="1" applyFill="1" applyBorder="1" applyAlignment="1">
      <alignment horizontal="center" wrapText="1"/>
    </xf>
    <xf numFmtId="0" fontId="6" fillId="0" borderId="44" xfId="0" applyFont="1" applyFill="1" applyBorder="1" applyAlignment="1">
      <alignment horizontal="center" wrapText="1"/>
    </xf>
    <xf numFmtId="0" fontId="5" fillId="0" borderId="3" xfId="0" applyFont="1" applyBorder="1" applyAlignment="1">
      <alignment horizontal="center" wrapText="1"/>
    </xf>
    <xf numFmtId="0" fontId="3" fillId="0" borderId="45" xfId="0" applyFont="1" applyBorder="1" applyAlignment="1">
      <alignment horizontal="center" wrapText="1"/>
    </xf>
    <xf numFmtId="0" fontId="6" fillId="0" borderId="46" xfId="0" applyFont="1" applyBorder="1" applyAlignment="1">
      <alignment horizontal="center" wrapText="1"/>
    </xf>
    <xf numFmtId="0" fontId="5" fillId="0" borderId="47" xfId="0" applyFont="1" applyBorder="1" applyAlignment="1">
      <alignment horizontal="center" wrapText="1"/>
    </xf>
    <xf numFmtId="0" fontId="11" fillId="0" borderId="28" xfId="0" applyFont="1" applyBorder="1" applyAlignment="1">
      <alignment horizontal="center" wrapText="1"/>
    </xf>
    <xf numFmtId="0" fontId="4" fillId="0" borderId="29" xfId="0" applyFont="1" applyBorder="1" applyAlignment="1">
      <alignment/>
    </xf>
    <xf numFmtId="0" fontId="11" fillId="0" borderId="28" xfId="0" applyFont="1" applyFill="1" applyBorder="1" applyAlignment="1">
      <alignment horizontal="center" wrapText="1"/>
    </xf>
    <xf numFmtId="0" fontId="5" fillId="0" borderId="44" xfId="0" applyFont="1" applyBorder="1" applyAlignment="1">
      <alignment horizontal="center" wrapText="1"/>
    </xf>
    <xf numFmtId="0" fontId="6" fillId="0" borderId="48" xfId="0" applyFont="1" applyBorder="1" applyAlignment="1">
      <alignment horizontal="center" wrapText="1"/>
    </xf>
    <xf numFmtId="0" fontId="3" fillId="0" borderId="49" xfId="0" applyFont="1" applyBorder="1" applyAlignment="1">
      <alignment/>
    </xf>
    <xf numFmtId="0" fontId="4" fillId="0" borderId="1" xfId="0" applyFont="1" applyBorder="1" applyAlignment="1">
      <alignment/>
    </xf>
    <xf numFmtId="0" fontId="3" fillId="0" borderId="50" xfId="0" applyFont="1" applyBorder="1" applyAlignment="1">
      <alignment/>
    </xf>
    <xf numFmtId="0" fontId="4" fillId="0" borderId="51" xfId="0" applyFont="1" applyBorder="1" applyAlignment="1">
      <alignment/>
    </xf>
    <xf numFmtId="0" fontId="4" fillId="0" borderId="24" xfId="0" applyFont="1" applyBorder="1" applyAlignment="1">
      <alignment/>
    </xf>
    <xf numFmtId="0" fontId="4" fillId="0" borderId="25" xfId="0" applyFont="1" applyBorder="1" applyAlignment="1">
      <alignment/>
    </xf>
    <xf numFmtId="0" fontId="3" fillId="0" borderId="52" xfId="0" applyFont="1" applyBorder="1" applyAlignment="1">
      <alignment/>
    </xf>
    <xf numFmtId="0" fontId="6" fillId="0" borderId="48" xfId="0" applyFont="1" applyFill="1" applyBorder="1" applyAlignment="1">
      <alignment horizontal="center" wrapText="1"/>
    </xf>
    <xf numFmtId="0" fontId="0" fillId="0" borderId="12" xfId="0" applyFont="1" applyBorder="1" applyAlignment="1">
      <alignment/>
    </xf>
    <xf numFmtId="0" fontId="3" fillId="0" borderId="42" xfId="0" applyFont="1" applyBorder="1" applyAlignment="1">
      <alignment/>
    </xf>
    <xf numFmtId="0" fontId="3" fillId="0" borderId="17" xfId="0" applyFont="1" applyBorder="1" applyAlignment="1">
      <alignment/>
    </xf>
    <xf numFmtId="0" fontId="10" fillId="0" borderId="29" xfId="0" applyFont="1" applyBorder="1" applyAlignment="1">
      <alignment/>
    </xf>
    <xf numFmtId="0" fontId="10" fillId="0" borderId="19" xfId="0" applyFont="1" applyBorder="1" applyAlignment="1">
      <alignment/>
    </xf>
    <xf numFmtId="0" fontId="10" fillId="0" borderId="22" xfId="0" applyFont="1" applyBorder="1" applyAlignment="1">
      <alignment/>
    </xf>
    <xf numFmtId="0" fontId="10" fillId="0" borderId="7" xfId="0" applyFont="1" applyBorder="1" applyAlignment="1">
      <alignment/>
    </xf>
    <xf numFmtId="0" fontId="0" fillId="0" borderId="53" xfId="0" applyBorder="1" applyAlignment="1">
      <alignment/>
    </xf>
    <xf numFmtId="0" fontId="0" fillId="0" borderId="11" xfId="0" applyFont="1" applyBorder="1" applyAlignment="1">
      <alignment/>
    </xf>
    <xf numFmtId="0" fontId="0" fillId="0" borderId="6" xfId="0" applyBorder="1" applyAlignment="1" quotePrefix="1">
      <alignment horizontal="right"/>
    </xf>
    <xf numFmtId="0" fontId="17" fillId="0" borderId="0" xfId="0" applyFont="1" applyAlignment="1">
      <alignment/>
    </xf>
    <xf numFmtId="0" fontId="18" fillId="0" borderId="0" xfId="0" applyFont="1" applyAlignment="1">
      <alignment/>
    </xf>
    <xf numFmtId="0" fontId="0" fillId="0" borderId="0" xfId="0" applyBorder="1" applyAlignment="1">
      <alignment/>
    </xf>
    <xf numFmtId="0" fontId="19" fillId="0" borderId="50" xfId="0" applyFont="1" applyFill="1" applyBorder="1" applyAlignment="1">
      <alignment horizontal="left"/>
    </xf>
    <xf numFmtId="0" fontId="19" fillId="0" borderId="54" xfId="0" applyFont="1" applyFill="1" applyBorder="1" applyAlignment="1">
      <alignment horizontal="center"/>
    </xf>
    <xf numFmtId="0" fontId="0" fillId="0" borderId="45" xfId="0" applyBorder="1" applyAlignment="1">
      <alignment/>
    </xf>
    <xf numFmtId="0" fontId="0" fillId="0" borderId="55" xfId="0" applyBorder="1" applyAlignment="1">
      <alignment/>
    </xf>
    <xf numFmtId="0" fontId="15" fillId="0" borderId="28" xfId="0" applyFont="1" applyBorder="1" applyAlignment="1">
      <alignment/>
    </xf>
    <xf numFmtId="0" fontId="0" fillId="0" borderId="46" xfId="0" applyBorder="1" applyAlignment="1">
      <alignment/>
    </xf>
    <xf numFmtId="0" fontId="0" fillId="0" borderId="56" xfId="0" applyBorder="1" applyAlignment="1">
      <alignment/>
    </xf>
    <xf numFmtId="0" fontId="15" fillId="0" borderId="29" xfId="0" applyFont="1" applyBorder="1" applyAlignment="1">
      <alignment/>
    </xf>
    <xf numFmtId="0" fontId="8" fillId="0" borderId="1" xfId="0" applyFont="1" applyBorder="1" applyAlignment="1">
      <alignment/>
    </xf>
    <xf numFmtId="0" fontId="13" fillId="0" borderId="14" xfId="0" applyFont="1" applyBorder="1" applyAlignment="1">
      <alignment/>
    </xf>
    <xf numFmtId="0" fontId="13" fillId="0" borderId="16" xfId="0" applyFont="1" applyBorder="1" applyAlignment="1">
      <alignment/>
    </xf>
    <xf numFmtId="0" fontId="8" fillId="0" borderId="0" xfId="0" applyFont="1" applyAlignment="1">
      <alignment/>
    </xf>
    <xf numFmtId="0" fontId="0" fillId="0" borderId="0" xfId="0" applyFill="1" applyBorder="1" applyAlignment="1">
      <alignment/>
    </xf>
    <xf numFmtId="0" fontId="13" fillId="0" borderId="11" xfId="0" applyFont="1" applyBorder="1" applyAlignment="1">
      <alignment/>
    </xf>
    <xf numFmtId="0" fontId="13" fillId="0" borderId="13" xfId="0" applyFont="1" applyBorder="1" applyAlignment="1">
      <alignment/>
    </xf>
    <xf numFmtId="0" fontId="15" fillId="0" borderId="0" xfId="0" applyFont="1" applyAlignment="1">
      <alignment/>
    </xf>
    <xf numFmtId="0" fontId="15" fillId="0" borderId="0" xfId="0" applyFont="1" applyBorder="1" applyAlignment="1">
      <alignment/>
    </xf>
    <xf numFmtId="0" fontId="19" fillId="0" borderId="50" xfId="0" applyFont="1" applyFill="1" applyBorder="1" applyAlignment="1">
      <alignment horizontal="left"/>
    </xf>
    <xf numFmtId="0" fontId="19" fillId="0" borderId="27" xfId="0" applyFont="1" applyFill="1" applyBorder="1" applyAlignment="1">
      <alignment horizontal="center" wrapText="1"/>
    </xf>
    <xf numFmtId="0" fontId="19" fillId="0" borderId="54" xfId="0" applyFont="1" applyFill="1" applyBorder="1" applyAlignment="1">
      <alignment horizontal="center"/>
    </xf>
    <xf numFmtId="0" fontId="19" fillId="0" borderId="0" xfId="0" applyFont="1" applyFill="1" applyBorder="1" applyAlignment="1">
      <alignment horizontal="center" wrapText="1"/>
    </xf>
    <xf numFmtId="0" fontId="15" fillId="0" borderId="45" xfId="0" applyFont="1" applyBorder="1" applyAlignment="1">
      <alignment/>
    </xf>
    <xf numFmtId="0" fontId="15" fillId="0" borderId="55" xfId="0" applyFont="1" applyBorder="1" applyAlignment="1">
      <alignment/>
    </xf>
    <xf numFmtId="0" fontId="15" fillId="0" borderId="46" xfId="0" applyFont="1" applyBorder="1" applyAlignment="1">
      <alignment/>
    </xf>
    <xf numFmtId="0" fontId="15" fillId="0" borderId="56" xfId="0" applyFont="1" applyBorder="1" applyAlignment="1">
      <alignment/>
    </xf>
    <xf numFmtId="0" fontId="15" fillId="0" borderId="57" xfId="0" applyFont="1" applyFill="1" applyBorder="1" applyAlignment="1">
      <alignment/>
    </xf>
    <xf numFmtId="0" fontId="15" fillId="0" borderId="9" xfId="0" applyFont="1" applyBorder="1" applyAlignment="1">
      <alignment/>
    </xf>
    <xf numFmtId="0" fontId="15" fillId="0" borderId="30" xfId="0" applyFont="1" applyBorder="1" applyAlignment="1">
      <alignment/>
    </xf>
    <xf numFmtId="0" fontId="15" fillId="0" borderId="8" xfId="0" applyFont="1" applyBorder="1" applyAlignment="1">
      <alignment/>
    </xf>
    <xf numFmtId="0" fontId="8" fillId="0" borderId="0" xfId="0" applyFont="1" applyBorder="1" applyAlignment="1">
      <alignment/>
    </xf>
    <xf numFmtId="0" fontId="0" fillId="0" borderId="32" xfId="0" applyBorder="1" applyAlignment="1">
      <alignment/>
    </xf>
    <xf numFmtId="0" fontId="15" fillId="0" borderId="58" xfId="0" applyFont="1" applyBorder="1" applyAlignment="1">
      <alignment horizontal="center"/>
    </xf>
    <xf numFmtId="0" fontId="15" fillId="0" borderId="0" xfId="0" applyFont="1" applyBorder="1" applyAlignment="1">
      <alignment horizontal="center"/>
    </xf>
    <xf numFmtId="0" fontId="0" fillId="0" borderId="0" xfId="0" applyAlignment="1">
      <alignment wrapText="1"/>
    </xf>
    <xf numFmtId="0" fontId="0" fillId="0" borderId="24" xfId="0" applyBorder="1" applyAlignment="1">
      <alignment/>
    </xf>
    <xf numFmtId="0" fontId="15" fillId="0" borderId="6" xfId="0" applyFont="1" applyBorder="1" applyAlignment="1">
      <alignment/>
    </xf>
    <xf numFmtId="0" fontId="0" fillId="0" borderId="59" xfId="0" applyFill="1" applyBorder="1" applyAlignment="1">
      <alignment/>
    </xf>
    <xf numFmtId="0" fontId="0" fillId="0" borderId="60" xfId="0" applyBorder="1" applyAlignment="1">
      <alignment/>
    </xf>
    <xf numFmtId="0" fontId="8" fillId="0" borderId="50" xfId="0" applyFont="1" applyBorder="1" applyAlignment="1">
      <alignment/>
    </xf>
    <xf numFmtId="0" fontId="8" fillId="0" borderId="0" xfId="0" applyFont="1" applyAlignment="1">
      <alignment horizontal="right"/>
    </xf>
    <xf numFmtId="0" fontId="8" fillId="0" borderId="0" xfId="0" applyFont="1" applyAlignment="1">
      <alignment horizontal="center"/>
    </xf>
    <xf numFmtId="0" fontId="8" fillId="0" borderId="32" xfId="0" applyFont="1" applyBorder="1" applyAlignment="1">
      <alignment horizontal="center"/>
    </xf>
    <xf numFmtId="0" fontId="8" fillId="0" borderId="27" xfId="0" applyFont="1" applyBorder="1" applyAlignment="1">
      <alignment horizontal="center" wrapText="1"/>
    </xf>
    <xf numFmtId="3" fontId="0" fillId="0" borderId="7" xfId="0" applyNumberFormat="1" applyBorder="1" applyAlignment="1">
      <alignment/>
    </xf>
    <xf numFmtId="3" fontId="0" fillId="0" borderId="27" xfId="0" applyNumberFormat="1" applyBorder="1" applyAlignment="1">
      <alignment/>
    </xf>
    <xf numFmtId="0" fontId="8" fillId="0" borderId="61" xfId="0" applyFont="1" applyBorder="1" applyAlignment="1">
      <alignment/>
    </xf>
    <xf numFmtId="0" fontId="0" fillId="0" borderId="6" xfId="0" applyBorder="1" applyAlignment="1">
      <alignment horizontal="right"/>
    </xf>
    <xf numFmtId="0" fontId="15" fillId="0" borderId="6" xfId="0" applyFont="1" applyFill="1" applyBorder="1" applyAlignment="1">
      <alignment/>
    </xf>
    <xf numFmtId="0" fontId="15" fillId="0" borderId="17" xfId="0" applyFont="1" applyFill="1" applyBorder="1" applyAlignment="1">
      <alignment/>
    </xf>
    <xf numFmtId="0" fontId="15" fillId="0" borderId="62" xfId="0" applyFont="1" applyFill="1" applyBorder="1" applyAlignment="1">
      <alignment/>
    </xf>
    <xf numFmtId="0" fontId="15" fillId="0" borderId="0" xfId="0" applyFont="1" applyAlignment="1">
      <alignment/>
    </xf>
    <xf numFmtId="0" fontId="15" fillId="0" borderId="0" xfId="0" applyFont="1" applyAlignment="1">
      <alignment horizontal="center"/>
    </xf>
    <xf numFmtId="0" fontId="22" fillId="0" borderId="0" xfId="0" applyFont="1" applyBorder="1" applyAlignment="1">
      <alignment horizontal="center"/>
    </xf>
    <xf numFmtId="0" fontId="0" fillId="0" borderId="11" xfId="0" applyFont="1" applyBorder="1" applyAlignment="1">
      <alignment wrapText="1"/>
    </xf>
    <xf numFmtId="0" fontId="9" fillId="0" borderId="63" xfId="0" applyFont="1" applyFill="1" applyBorder="1" applyAlignment="1">
      <alignment horizontal="left"/>
    </xf>
    <xf numFmtId="0" fontId="9" fillId="0" borderId="64" xfId="0" applyFont="1" applyFill="1" applyBorder="1" applyAlignment="1">
      <alignment horizontal="left"/>
    </xf>
    <xf numFmtId="0" fontId="9" fillId="0" borderId="65" xfId="0" applyFont="1" applyFill="1" applyBorder="1" applyAlignment="1">
      <alignment horizontal="left"/>
    </xf>
    <xf numFmtId="0" fontId="9" fillId="0" borderId="66" xfId="0" applyFont="1" applyFill="1" applyBorder="1" applyAlignment="1">
      <alignment horizontal="left"/>
    </xf>
    <xf numFmtId="0" fontId="12" fillId="0" borderId="66" xfId="0" applyFont="1" applyFill="1" applyBorder="1" applyAlignment="1">
      <alignment horizontal="left"/>
    </xf>
    <xf numFmtId="0" fontId="12" fillId="0" borderId="0" xfId="0" applyFont="1" applyFill="1" applyBorder="1" applyAlignment="1">
      <alignment/>
    </xf>
    <xf numFmtId="0" fontId="9" fillId="0" borderId="67" xfId="0" applyFont="1" applyFill="1" applyBorder="1" applyAlignment="1">
      <alignment/>
    </xf>
    <xf numFmtId="0" fontId="14" fillId="0" borderId="68" xfId="0" applyFont="1" applyFill="1" applyBorder="1" applyAlignment="1">
      <alignment/>
    </xf>
    <xf numFmtId="0" fontId="14" fillId="0" borderId="66" xfId="0" applyFont="1" applyFill="1" applyBorder="1" applyAlignment="1">
      <alignment horizontal="left"/>
    </xf>
    <xf numFmtId="0" fontId="0" fillId="0" borderId="24" xfId="0" applyBorder="1" applyAlignment="1">
      <alignment horizontal="right"/>
    </xf>
    <xf numFmtId="0" fontId="3" fillId="0" borderId="26" xfId="0" applyFont="1" applyBorder="1" applyAlignment="1">
      <alignment horizontal="center"/>
    </xf>
    <xf numFmtId="0" fontId="15" fillId="0" borderId="22" xfId="0" applyFont="1" applyBorder="1" applyAlignment="1">
      <alignment/>
    </xf>
    <xf numFmtId="0" fontId="19" fillId="0" borderId="52" xfId="0" applyFont="1" applyFill="1" applyBorder="1" applyAlignment="1">
      <alignment horizontal="center" wrapText="1"/>
    </xf>
    <xf numFmtId="0" fontId="0" fillId="0" borderId="48" xfId="0" applyBorder="1" applyAlignment="1">
      <alignment/>
    </xf>
    <xf numFmtId="0" fontId="0" fillId="0" borderId="49" xfId="0" applyBorder="1" applyAlignment="1">
      <alignment/>
    </xf>
    <xf numFmtId="0" fontId="15" fillId="0" borderId="49" xfId="0" applyFont="1" applyBorder="1" applyAlignment="1">
      <alignment/>
    </xf>
    <xf numFmtId="0" fontId="15" fillId="0" borderId="69" xfId="0" applyFont="1" applyBorder="1" applyAlignment="1">
      <alignment/>
    </xf>
    <xf numFmtId="0" fontId="0" fillId="0" borderId="70" xfId="0" applyBorder="1" applyAlignment="1">
      <alignment/>
    </xf>
    <xf numFmtId="0" fontId="19" fillId="0" borderId="1" xfId="0" applyFont="1" applyFill="1" applyBorder="1" applyAlignment="1">
      <alignment horizontal="center" wrapText="1"/>
    </xf>
    <xf numFmtId="0" fontId="0" fillId="0" borderId="71" xfId="0" applyBorder="1" applyAlignment="1">
      <alignment/>
    </xf>
    <xf numFmtId="0" fontId="8" fillId="0" borderId="52" xfId="0" applyFont="1" applyBorder="1" applyAlignment="1">
      <alignment/>
    </xf>
    <xf numFmtId="0" fontId="19" fillId="0" borderId="54" xfId="0" applyFont="1" applyFill="1" applyBorder="1" applyAlignment="1">
      <alignment horizontal="center" wrapText="1"/>
    </xf>
    <xf numFmtId="0" fontId="8" fillId="0" borderId="54" xfId="0" applyFont="1" applyBorder="1" applyAlignment="1">
      <alignment/>
    </xf>
    <xf numFmtId="0" fontId="12" fillId="0" borderId="72" xfId="0" applyFont="1" applyBorder="1" applyAlignment="1">
      <alignment/>
    </xf>
    <xf numFmtId="0" fontId="12" fillId="0" borderId="73" xfId="0" applyFont="1" applyBorder="1" applyAlignment="1">
      <alignment/>
    </xf>
    <xf numFmtId="0" fontId="12" fillId="0" borderId="74" xfId="0" applyFont="1" applyBorder="1" applyAlignment="1">
      <alignment/>
    </xf>
    <xf numFmtId="0" fontId="12" fillId="0" borderId="75" xfId="0" applyFont="1" applyBorder="1" applyAlignment="1">
      <alignment/>
    </xf>
    <xf numFmtId="0" fontId="12" fillId="0" borderId="76" xfId="0" applyFont="1" applyBorder="1" applyAlignment="1">
      <alignment/>
    </xf>
    <xf numFmtId="0" fontId="21" fillId="0" borderId="77" xfId="0" applyFont="1" applyBorder="1" applyAlignment="1">
      <alignment/>
    </xf>
    <xf numFmtId="0" fontId="12" fillId="0" borderId="76" xfId="0" applyFont="1" applyBorder="1" applyAlignment="1">
      <alignment/>
    </xf>
    <xf numFmtId="0" fontId="12" fillId="0" borderId="78" xfId="0" applyFont="1" applyBorder="1" applyAlignment="1">
      <alignment/>
    </xf>
    <xf numFmtId="0" fontId="12" fillId="0" borderId="79" xfId="0" applyFont="1" applyBorder="1" applyAlignment="1">
      <alignment/>
    </xf>
    <xf numFmtId="0" fontId="9" fillId="0" borderId="80" xfId="0" applyFont="1" applyFill="1" applyBorder="1" applyAlignment="1">
      <alignment horizontal="center" wrapText="1"/>
    </xf>
    <xf numFmtId="0" fontId="9" fillId="0" borderId="81" xfId="0" applyFont="1" applyFill="1" applyBorder="1" applyAlignment="1">
      <alignment horizontal="center"/>
    </xf>
    <xf numFmtId="0" fontId="9" fillId="0" borderId="82" xfId="0" applyFont="1" applyFill="1" applyBorder="1" applyAlignment="1">
      <alignment horizontal="center"/>
    </xf>
    <xf numFmtId="0" fontId="9" fillId="0" borderId="83" xfId="0" applyFont="1" applyFill="1" applyBorder="1" applyAlignment="1">
      <alignment horizontal="center"/>
    </xf>
    <xf numFmtId="0" fontId="9" fillId="0" borderId="84" xfId="0" applyFont="1" applyFill="1" applyBorder="1" applyAlignment="1">
      <alignment horizontal="center"/>
    </xf>
    <xf numFmtId="0" fontId="12" fillId="0" borderId="85" xfId="0" applyFont="1" applyFill="1" applyBorder="1" applyAlignment="1">
      <alignment/>
    </xf>
    <xf numFmtId="0" fontId="12" fillId="0" borderId="86" xfId="0" applyFont="1" applyFill="1" applyBorder="1" applyAlignment="1">
      <alignment/>
    </xf>
    <xf numFmtId="0" fontId="12" fillId="0" borderId="87" xfId="0" applyFont="1" applyFill="1" applyBorder="1" applyAlignment="1">
      <alignment/>
    </xf>
    <xf numFmtId="0" fontId="9" fillId="0" borderId="88" xfId="0" applyFont="1" applyFill="1" applyBorder="1" applyAlignment="1">
      <alignment/>
    </xf>
    <xf numFmtId="0" fontId="14" fillId="0" borderId="89" xfId="0" applyFont="1" applyFill="1" applyBorder="1" applyAlignment="1">
      <alignment/>
    </xf>
    <xf numFmtId="0" fontId="14" fillId="0" borderId="90" xfId="0" applyFont="1" applyFill="1" applyBorder="1" applyAlignment="1">
      <alignment/>
    </xf>
    <xf numFmtId="0" fontId="12" fillId="0" borderId="91" xfId="0" applyFont="1" applyFill="1" applyBorder="1" applyAlignment="1">
      <alignment/>
    </xf>
    <xf numFmtId="0" fontId="12" fillId="0" borderId="92" xfId="0" applyFont="1" applyFill="1" applyBorder="1" applyAlignment="1">
      <alignment/>
    </xf>
    <xf numFmtId="0" fontId="12" fillId="0" borderId="93" xfId="0" applyFont="1" applyFill="1" applyBorder="1" applyAlignment="1">
      <alignment/>
    </xf>
    <xf numFmtId="0" fontId="9" fillId="0" borderId="94" xfId="0" applyFont="1" applyFill="1" applyBorder="1" applyAlignment="1">
      <alignment/>
    </xf>
    <xf numFmtId="0" fontId="12" fillId="0" borderId="95" xfId="0" applyFont="1" applyFill="1" applyBorder="1" applyAlignment="1">
      <alignment/>
    </xf>
    <xf numFmtId="0" fontId="14" fillId="0" borderId="96" xfId="0" applyFont="1" applyFill="1" applyBorder="1" applyAlignment="1">
      <alignment/>
    </xf>
    <xf numFmtId="0" fontId="9" fillId="0" borderId="97" xfId="0" applyFont="1" applyFill="1" applyBorder="1" applyAlignment="1">
      <alignment/>
    </xf>
    <xf numFmtId="0" fontId="9" fillId="0" borderId="98" xfId="0" applyFont="1" applyFill="1" applyBorder="1" applyAlignment="1">
      <alignment/>
    </xf>
    <xf numFmtId="0" fontId="9" fillId="0" borderId="68" xfId="0" applyFont="1" applyFill="1" applyBorder="1" applyAlignment="1">
      <alignment/>
    </xf>
    <xf numFmtId="0" fontId="9" fillId="0" borderId="99" xfId="0" applyFont="1" applyFill="1" applyBorder="1" applyAlignment="1">
      <alignment/>
    </xf>
    <xf numFmtId="0" fontId="9" fillId="0" borderId="86" xfId="0" applyFont="1" applyFill="1" applyBorder="1" applyAlignment="1">
      <alignment horizontal="center"/>
    </xf>
    <xf numFmtId="0" fontId="9" fillId="0" borderId="87" xfId="0" applyFont="1" applyFill="1" applyBorder="1" applyAlignment="1">
      <alignment horizontal="center"/>
    </xf>
    <xf numFmtId="0" fontId="9" fillId="0" borderId="67" xfId="0" applyFont="1" applyFill="1" applyBorder="1" applyAlignment="1">
      <alignment horizontal="center"/>
    </xf>
    <xf numFmtId="0" fontId="9" fillId="0" borderId="90" xfId="0" applyFont="1" applyFill="1" applyBorder="1" applyAlignment="1">
      <alignment horizontal="center"/>
    </xf>
    <xf numFmtId="0" fontId="9" fillId="0" borderId="100" xfId="0" applyFont="1" applyFill="1" applyBorder="1" applyAlignment="1">
      <alignment/>
    </xf>
    <xf numFmtId="0" fontId="14" fillId="0" borderId="22" xfId="0" applyFont="1" applyFill="1" applyBorder="1" applyAlignment="1">
      <alignment/>
    </xf>
    <xf numFmtId="0" fontId="21" fillId="0" borderId="101" xfId="0" applyFont="1" applyFill="1" applyBorder="1" applyAlignment="1">
      <alignment/>
    </xf>
    <xf numFmtId="0" fontId="21" fillId="0" borderId="102" xfId="0" applyFont="1" applyFill="1" applyBorder="1" applyAlignment="1">
      <alignment/>
    </xf>
    <xf numFmtId="0" fontId="21" fillId="0" borderId="1" xfId="0" applyFont="1" applyFill="1" applyBorder="1" applyAlignment="1">
      <alignment/>
    </xf>
    <xf numFmtId="0" fontId="29" fillId="0" borderId="0" xfId="0" applyFont="1" applyAlignment="1">
      <alignment/>
    </xf>
    <xf numFmtId="0" fontId="12" fillId="0" borderId="103" xfId="0" applyFont="1" applyFill="1" applyBorder="1" applyAlignment="1">
      <alignment/>
    </xf>
    <xf numFmtId="0" fontId="9" fillId="0" borderId="103" xfId="0" applyFont="1" applyFill="1" applyBorder="1" applyAlignment="1">
      <alignment/>
    </xf>
    <xf numFmtId="0" fontId="12" fillId="0" borderId="104" xfId="0" applyFont="1" applyFill="1" applyBorder="1" applyAlignment="1">
      <alignment/>
    </xf>
    <xf numFmtId="0" fontId="12" fillId="0" borderId="105" xfId="0" applyFont="1" applyFill="1" applyBorder="1" applyAlignment="1">
      <alignment/>
    </xf>
    <xf numFmtId="0" fontId="14" fillId="0" borderId="97" xfId="0" applyFont="1" applyFill="1" applyBorder="1" applyAlignment="1">
      <alignment/>
    </xf>
    <xf numFmtId="0" fontId="14" fillId="0" borderId="98" xfId="0" applyFont="1" applyFill="1" applyBorder="1" applyAlignment="1">
      <alignment/>
    </xf>
    <xf numFmtId="0" fontId="14" fillId="0" borderId="99" xfId="0" applyFont="1" applyFill="1" applyBorder="1" applyAlignment="1">
      <alignment/>
    </xf>
    <xf numFmtId="0" fontId="9" fillId="0" borderId="83" xfId="0" applyFont="1" applyFill="1" applyBorder="1" applyAlignment="1">
      <alignment/>
    </xf>
    <xf numFmtId="0" fontId="9" fillId="0" borderId="82" xfId="0" applyFont="1" applyFill="1" applyBorder="1" applyAlignment="1">
      <alignment/>
    </xf>
    <xf numFmtId="0" fontId="9" fillId="0" borderId="106" xfId="0" applyFont="1" applyFill="1" applyBorder="1" applyAlignment="1">
      <alignment/>
    </xf>
    <xf numFmtId="0" fontId="12" fillId="0" borderId="81" xfId="0" applyFont="1" applyFill="1" applyBorder="1" applyAlignment="1">
      <alignment/>
    </xf>
    <xf numFmtId="0" fontId="9" fillId="0" borderId="89" xfId="0" applyFont="1" applyFill="1" applyBorder="1" applyAlignment="1">
      <alignment/>
    </xf>
    <xf numFmtId="0" fontId="9" fillId="0" borderId="90" xfId="0" applyFont="1" applyFill="1" applyBorder="1" applyAlignment="1">
      <alignment/>
    </xf>
    <xf numFmtId="0" fontId="12" fillId="0" borderId="107" xfId="0" applyFont="1" applyFill="1" applyBorder="1" applyAlignment="1">
      <alignment/>
    </xf>
    <xf numFmtId="0" fontId="9" fillId="0" borderId="107" xfId="0" applyFont="1" applyFill="1" applyBorder="1" applyAlignment="1">
      <alignment/>
    </xf>
    <xf numFmtId="0" fontId="9" fillId="0" borderId="108" xfId="0" applyFont="1" applyFill="1" applyBorder="1" applyAlignment="1">
      <alignment/>
    </xf>
    <xf numFmtId="0" fontId="14" fillId="0" borderId="109" xfId="0" applyFont="1" applyFill="1" applyBorder="1" applyAlignment="1">
      <alignment/>
    </xf>
    <xf numFmtId="0" fontId="9" fillId="0" borderId="110" xfId="0" applyFont="1" applyFill="1" applyBorder="1" applyAlignment="1">
      <alignment/>
    </xf>
    <xf numFmtId="0" fontId="12" fillId="0" borderId="111" xfId="0" applyFont="1" applyFill="1" applyBorder="1" applyAlignment="1">
      <alignment/>
    </xf>
    <xf numFmtId="0" fontId="9" fillId="0" borderId="111" xfId="0" applyFont="1" applyFill="1" applyBorder="1" applyAlignment="1">
      <alignment/>
    </xf>
    <xf numFmtId="0" fontId="9" fillId="0" borderId="105" xfId="0" applyFont="1" applyFill="1" applyBorder="1" applyAlignment="1">
      <alignment/>
    </xf>
    <xf numFmtId="0" fontId="14" fillId="0" borderId="112" xfId="0" applyFont="1" applyFill="1" applyBorder="1" applyAlignment="1">
      <alignment/>
    </xf>
    <xf numFmtId="0" fontId="12" fillId="0" borderId="80" xfId="0" applyFont="1" applyBorder="1" applyAlignment="1">
      <alignment/>
    </xf>
    <xf numFmtId="0" fontId="12" fillId="0" borderId="113" xfId="0" applyFont="1" applyBorder="1" applyAlignment="1">
      <alignment/>
    </xf>
    <xf numFmtId="0" fontId="9" fillId="0" borderId="80" xfId="0" applyFont="1" applyFill="1" applyBorder="1" applyAlignment="1">
      <alignment/>
    </xf>
    <xf numFmtId="0" fontId="9" fillId="0" borderId="113" xfId="0" applyFont="1" applyFill="1" applyBorder="1" applyAlignment="1">
      <alignment/>
    </xf>
    <xf numFmtId="0" fontId="30" fillId="0" borderId="97" xfId="0" applyFont="1" applyBorder="1" applyAlignment="1">
      <alignment/>
    </xf>
    <xf numFmtId="0" fontId="30" fillId="0" borderId="98" xfId="0" applyFont="1" applyBorder="1" applyAlignment="1">
      <alignment/>
    </xf>
    <xf numFmtId="0" fontId="30" fillId="0" borderId="114" xfId="0" applyFont="1" applyBorder="1" applyAlignment="1">
      <alignment/>
    </xf>
    <xf numFmtId="0" fontId="28" fillId="0" borderId="82" xfId="0" applyFont="1" applyFill="1" applyBorder="1" applyAlignment="1">
      <alignment horizontal="center" wrapText="1"/>
    </xf>
    <xf numFmtId="0" fontId="28" fillId="0" borderId="87" xfId="0" applyFont="1" applyFill="1" applyBorder="1" applyAlignment="1">
      <alignment horizontal="center" wrapText="1"/>
    </xf>
    <xf numFmtId="0" fontId="28" fillId="0" borderId="115" xfId="0" applyFont="1" applyFill="1" applyBorder="1" applyAlignment="1">
      <alignment horizontal="center" wrapText="1"/>
    </xf>
    <xf numFmtId="0" fontId="28" fillId="0" borderId="86" xfId="0" applyFont="1" applyFill="1" applyBorder="1" applyAlignment="1">
      <alignment horizontal="center" wrapText="1"/>
    </xf>
    <xf numFmtId="0" fontId="28" fillId="0" borderId="116" xfId="0" applyFont="1" applyFill="1" applyBorder="1" applyAlignment="1">
      <alignment horizontal="center" wrapText="1"/>
    </xf>
    <xf numFmtId="0" fontId="28" fillId="0" borderId="117" xfId="0" applyFont="1" applyFill="1" applyBorder="1" applyAlignment="1">
      <alignment horizontal="center" wrapText="1"/>
    </xf>
    <xf numFmtId="0" fontId="28" fillId="0" borderId="118" xfId="0" applyFont="1" applyFill="1" applyBorder="1" applyAlignment="1">
      <alignment horizontal="center" wrapText="1"/>
    </xf>
    <xf numFmtId="0" fontId="28" fillId="0" borderId="119" xfId="0" applyFont="1" applyFill="1" applyBorder="1" applyAlignment="1">
      <alignment horizontal="center" wrapText="1"/>
    </xf>
    <xf numFmtId="0" fontId="28" fillId="0" borderId="120" xfId="0" applyFont="1" applyFill="1" applyBorder="1" applyAlignment="1">
      <alignment horizontal="center" wrapText="1"/>
    </xf>
    <xf numFmtId="0" fontId="28" fillId="0" borderId="121" xfId="0" applyFont="1" applyFill="1" applyBorder="1" applyAlignment="1">
      <alignment horizontal="center" wrapText="1"/>
    </xf>
    <xf numFmtId="0" fontId="31" fillId="0" borderId="122" xfId="0" applyFont="1" applyFill="1" applyBorder="1" applyAlignment="1">
      <alignment/>
    </xf>
    <xf numFmtId="0" fontId="31" fillId="0" borderId="85" xfId="0" applyFont="1" applyFill="1" applyBorder="1" applyAlignment="1">
      <alignment/>
    </xf>
    <xf numFmtId="0" fontId="31" fillId="0" borderId="123" xfId="0" applyFont="1" applyFill="1" applyBorder="1" applyAlignment="1">
      <alignment/>
    </xf>
    <xf numFmtId="0" fontId="31" fillId="0" borderId="103" xfId="0" applyFont="1" applyFill="1" applyBorder="1" applyAlignment="1">
      <alignment/>
    </xf>
    <xf numFmtId="0" fontId="31" fillId="0" borderId="124" xfId="0" applyFont="1" applyFill="1" applyBorder="1" applyAlignment="1">
      <alignment/>
    </xf>
    <xf numFmtId="0" fontId="28" fillId="0" borderId="104" xfId="0" applyFont="1" applyFill="1" applyBorder="1" applyAlignment="1">
      <alignment/>
    </xf>
    <xf numFmtId="0" fontId="28" fillId="0" borderId="85" xfId="0" applyFont="1" applyFill="1" applyBorder="1" applyAlignment="1">
      <alignment/>
    </xf>
    <xf numFmtId="0" fontId="31" fillId="0" borderId="125" xfId="0" applyFont="1" applyFill="1" applyBorder="1" applyAlignment="1">
      <alignment/>
    </xf>
    <xf numFmtId="0" fontId="31" fillId="0" borderId="126" xfId="0" applyFont="1" applyFill="1" applyBorder="1" applyAlignment="1">
      <alignment/>
    </xf>
    <xf numFmtId="0" fontId="28" fillId="0" borderId="125" xfId="0" applyFont="1" applyFill="1" applyBorder="1" applyAlignment="1">
      <alignment/>
    </xf>
    <xf numFmtId="0" fontId="28" fillId="0" borderId="126" xfId="0" applyFont="1" applyFill="1" applyBorder="1" applyAlignment="1">
      <alignment/>
    </xf>
    <xf numFmtId="0" fontId="28" fillId="0" borderId="127" xfId="0" applyFont="1" applyFill="1" applyBorder="1" applyAlignment="1">
      <alignment/>
    </xf>
    <xf numFmtId="0" fontId="28" fillId="0" borderId="128" xfId="0" applyFont="1" applyFill="1" applyBorder="1" applyAlignment="1">
      <alignment/>
    </xf>
    <xf numFmtId="0" fontId="31" fillId="0" borderId="129" xfId="0" applyFont="1" applyFill="1" applyBorder="1" applyAlignment="1">
      <alignment/>
    </xf>
    <xf numFmtId="0" fontId="31" fillId="0" borderId="91" xfId="0" applyFont="1" applyFill="1" applyBorder="1" applyAlignment="1">
      <alignment/>
    </xf>
    <xf numFmtId="0" fontId="31" fillId="0" borderId="107" xfId="0" applyFont="1" applyFill="1" applyBorder="1" applyAlignment="1">
      <alignment/>
    </xf>
    <xf numFmtId="0" fontId="28" fillId="0" borderId="130" xfId="0" applyFont="1" applyFill="1" applyBorder="1" applyAlignment="1">
      <alignment/>
    </xf>
    <xf numFmtId="0" fontId="28" fillId="0" borderId="91" xfId="0" applyFont="1" applyFill="1" applyBorder="1" applyAlignment="1">
      <alignment/>
    </xf>
    <xf numFmtId="0" fontId="28" fillId="0" borderId="131" xfId="0" applyFont="1" applyFill="1" applyBorder="1" applyAlignment="1">
      <alignment/>
    </xf>
    <xf numFmtId="0" fontId="31" fillId="0" borderId="132" xfId="0" applyFont="1" applyFill="1" applyBorder="1" applyAlignment="1">
      <alignment/>
    </xf>
    <xf numFmtId="0" fontId="31" fillId="0" borderId="133" xfId="0" applyFont="1" applyFill="1" applyBorder="1" applyAlignment="1">
      <alignment/>
    </xf>
    <xf numFmtId="0" fontId="28" fillId="0" borderId="134" xfId="0" applyFont="1" applyFill="1" applyBorder="1" applyAlignment="1">
      <alignment/>
    </xf>
    <xf numFmtId="0" fontId="28" fillId="0" borderId="135" xfId="0" applyFont="1" applyFill="1" applyBorder="1" applyAlignment="1">
      <alignment/>
    </xf>
    <xf numFmtId="0" fontId="28" fillId="0" borderId="136" xfId="0" applyFont="1" applyFill="1" applyBorder="1" applyAlignment="1">
      <alignment/>
    </xf>
    <xf numFmtId="0" fontId="28" fillId="0" borderId="132" xfId="0" applyFont="1" applyFill="1" applyBorder="1" applyAlignment="1">
      <alignment/>
    </xf>
    <xf numFmtId="0" fontId="28" fillId="0" borderId="133" xfId="0" applyFont="1" applyFill="1" applyBorder="1" applyAlignment="1">
      <alignment/>
    </xf>
    <xf numFmtId="0" fontId="28" fillId="0" borderId="137" xfId="0" applyFont="1" applyFill="1" applyBorder="1" applyAlignment="1">
      <alignment/>
    </xf>
    <xf numFmtId="0" fontId="28" fillId="0" borderId="138" xfId="0" applyFont="1" applyFill="1" applyBorder="1" applyAlignment="1">
      <alignment/>
    </xf>
    <xf numFmtId="0" fontId="28" fillId="0" borderId="97" xfId="0" applyFont="1" applyFill="1" applyBorder="1" applyAlignment="1">
      <alignment/>
    </xf>
    <xf numFmtId="0" fontId="28" fillId="0" borderId="139" xfId="0" applyFont="1" applyFill="1" applyBorder="1" applyAlignment="1">
      <alignment/>
    </xf>
    <xf numFmtId="0" fontId="28" fillId="0" borderId="140" xfId="0" applyFont="1" applyFill="1" applyBorder="1" applyAlignment="1">
      <alignment/>
    </xf>
    <xf numFmtId="0" fontId="28" fillId="0" borderId="141" xfId="0" applyFont="1" applyFill="1" applyBorder="1" applyAlignment="1">
      <alignment/>
    </xf>
    <xf numFmtId="0" fontId="28" fillId="0" borderId="142" xfId="0" applyFont="1" applyFill="1" applyBorder="1" applyAlignment="1">
      <alignment/>
    </xf>
    <xf numFmtId="0" fontId="28" fillId="0" borderId="143" xfId="0" applyFont="1" applyFill="1" applyBorder="1" applyAlignment="1">
      <alignment/>
    </xf>
    <xf numFmtId="0" fontId="28" fillId="0" borderId="144" xfId="0" applyFont="1" applyFill="1" applyBorder="1" applyAlignment="1">
      <alignment/>
    </xf>
    <xf numFmtId="0" fontId="28" fillId="0" borderId="145" xfId="0" applyFont="1" applyFill="1" applyBorder="1" applyAlignment="1">
      <alignment/>
    </xf>
    <xf numFmtId="0" fontId="28" fillId="0" borderId="68" xfId="0" applyFont="1" applyFill="1" applyBorder="1" applyAlignment="1">
      <alignment/>
    </xf>
    <xf numFmtId="0" fontId="28" fillId="0" borderId="98" xfId="0" applyFont="1" applyFill="1" applyBorder="1" applyAlignment="1">
      <alignment/>
    </xf>
    <xf numFmtId="0" fontId="28" fillId="0" borderId="111" xfId="0" applyFont="1" applyFill="1" applyBorder="1" applyAlignment="1">
      <alignment/>
    </xf>
    <xf numFmtId="0" fontId="28" fillId="0" borderId="110" xfId="0" applyFont="1" applyFill="1" applyBorder="1" applyAlignment="1">
      <alignment/>
    </xf>
    <xf numFmtId="0" fontId="28" fillId="0" borderId="146" xfId="0" applyFont="1" applyFill="1" applyBorder="1" applyAlignment="1">
      <alignment/>
    </xf>
    <xf numFmtId="0" fontId="28" fillId="0" borderId="147" xfId="0" applyFont="1" applyFill="1" applyBorder="1" applyAlignment="1">
      <alignment/>
    </xf>
    <xf numFmtId="0" fontId="28" fillId="0" borderId="148" xfId="0" applyFont="1" applyFill="1" applyBorder="1" applyAlignment="1">
      <alignment horizontal="center" wrapText="1"/>
    </xf>
    <xf numFmtId="0" fontId="28" fillId="0" borderId="149" xfId="0" applyFont="1" applyFill="1" applyBorder="1" applyAlignment="1">
      <alignment horizontal="center" wrapText="1"/>
    </xf>
    <xf numFmtId="0" fontId="28" fillId="0" borderId="150" xfId="0" applyFont="1" applyFill="1" applyBorder="1" applyAlignment="1">
      <alignment horizontal="center" wrapText="1"/>
    </xf>
    <xf numFmtId="0" fontId="31" fillId="0" borderId="115" xfId="0" applyFont="1" applyFill="1" applyBorder="1" applyAlignment="1">
      <alignment/>
    </xf>
    <xf numFmtId="0" fontId="31" fillId="0" borderId="86" xfId="0" applyFont="1" applyFill="1" applyBorder="1" applyAlignment="1">
      <alignment/>
    </xf>
    <xf numFmtId="0" fontId="31" fillId="0" borderId="116" xfId="0" applyFont="1" applyFill="1" applyBorder="1" applyAlignment="1">
      <alignment/>
    </xf>
    <xf numFmtId="0" fontId="31" fillId="0" borderId="148" xfId="0" applyFont="1" applyFill="1" applyBorder="1" applyAlignment="1">
      <alignment/>
    </xf>
    <xf numFmtId="0" fontId="31" fillId="0" borderId="87" xfId="0" applyFont="1" applyFill="1" applyBorder="1" applyAlignment="1">
      <alignment/>
    </xf>
    <xf numFmtId="0" fontId="31" fillId="0" borderId="104" xfId="0" applyFont="1" applyFill="1" applyBorder="1" applyAlignment="1">
      <alignment/>
    </xf>
    <xf numFmtId="0" fontId="31" fillId="0" borderId="127" xfId="0" applyFont="1" applyFill="1" applyBorder="1" applyAlignment="1">
      <alignment/>
    </xf>
    <xf numFmtId="0" fontId="31" fillId="0" borderId="151" xfId="0" applyFont="1" applyFill="1" applyBorder="1" applyAlignment="1">
      <alignment/>
    </xf>
    <xf numFmtId="0" fontId="31" fillId="0" borderId="152" xfId="0" applyFont="1" applyFill="1" applyBorder="1" applyAlignment="1">
      <alignment/>
    </xf>
    <xf numFmtId="0" fontId="28" fillId="0" borderId="118" xfId="0" applyFont="1" applyFill="1" applyBorder="1" applyAlignment="1">
      <alignment/>
    </xf>
    <xf numFmtId="0" fontId="28" fillId="0" borderId="86" xfId="0" applyFont="1" applyFill="1" applyBorder="1" applyAlignment="1">
      <alignment/>
    </xf>
    <xf numFmtId="0" fontId="28" fillId="0" borderId="87" xfId="0" applyFont="1" applyFill="1" applyBorder="1" applyAlignment="1">
      <alignment/>
    </xf>
    <xf numFmtId="0" fontId="28" fillId="0" borderId="153" xfId="0" applyFont="1" applyFill="1" applyBorder="1" applyAlignment="1">
      <alignment/>
    </xf>
    <xf numFmtId="0" fontId="28" fillId="0" borderId="152" xfId="0" applyFont="1" applyFill="1" applyBorder="1" applyAlignment="1">
      <alignment/>
    </xf>
    <xf numFmtId="0" fontId="28" fillId="0" borderId="121" xfId="0" applyFont="1" applyFill="1" applyBorder="1" applyAlignment="1">
      <alignment/>
    </xf>
    <xf numFmtId="0" fontId="31" fillId="0" borderId="154" xfId="0" applyFont="1" applyFill="1" applyBorder="1" applyAlignment="1">
      <alignment/>
    </xf>
    <xf numFmtId="0" fontId="0" fillId="0" borderId="85" xfId="0" applyBorder="1" applyAlignment="1">
      <alignment/>
    </xf>
    <xf numFmtId="0" fontId="31" fillId="0" borderId="69" xfId="0" applyFont="1" applyBorder="1" applyAlignment="1">
      <alignment/>
    </xf>
    <xf numFmtId="0" fontId="31" fillId="0" borderId="155" xfId="0" applyFont="1" applyFill="1" applyBorder="1" applyAlignment="1">
      <alignment/>
    </xf>
    <xf numFmtId="0" fontId="28" fillId="0" borderId="156" xfId="0" applyFont="1" applyFill="1" applyBorder="1" applyAlignment="1">
      <alignment/>
    </xf>
    <xf numFmtId="0" fontId="28" fillId="0" borderId="157" xfId="0" applyFont="1" applyFill="1" applyBorder="1" applyAlignment="1">
      <alignment/>
    </xf>
    <xf numFmtId="0" fontId="23" fillId="0" borderId="122" xfId="0" applyFont="1" applyFill="1" applyBorder="1" applyAlignment="1">
      <alignment/>
    </xf>
    <xf numFmtId="0" fontId="23" fillId="0" borderId="85" xfId="0" applyFont="1" applyFill="1" applyBorder="1" applyAlignment="1">
      <alignment/>
    </xf>
    <xf numFmtId="0" fontId="23" fillId="0" borderId="123" xfId="0" applyFont="1" applyFill="1" applyBorder="1" applyAlignment="1">
      <alignment/>
    </xf>
    <xf numFmtId="0" fontId="23" fillId="0" borderId="104" xfId="0" applyFont="1" applyFill="1" applyBorder="1" applyAlignment="1">
      <alignment/>
    </xf>
    <xf numFmtId="0" fontId="23" fillId="0" borderId="103" xfId="0" applyFont="1" applyFill="1" applyBorder="1" applyAlignment="1">
      <alignment/>
    </xf>
    <xf numFmtId="0" fontId="23" fillId="0" borderId="125" xfId="0" applyFont="1" applyFill="1" applyBorder="1" applyAlignment="1">
      <alignment/>
    </xf>
    <xf numFmtId="0" fontId="23" fillId="0" borderId="126" xfId="0" applyFont="1" applyFill="1" applyBorder="1" applyAlignment="1">
      <alignment/>
    </xf>
    <xf numFmtId="0" fontId="23" fillId="0" borderId="127" xfId="0" applyFont="1" applyFill="1" applyBorder="1" applyAlignment="1">
      <alignment/>
    </xf>
    <xf numFmtId="0" fontId="23" fillId="0" borderId="157" xfId="0" applyFont="1" applyFill="1" applyBorder="1" applyAlignment="1">
      <alignment/>
    </xf>
    <xf numFmtId="0" fontId="31" fillId="0" borderId="130" xfId="0" applyFont="1" applyFill="1" applyBorder="1" applyAlignment="1">
      <alignment/>
    </xf>
    <xf numFmtId="0" fontId="28" fillId="0" borderId="103" xfId="0" applyFont="1" applyFill="1" applyBorder="1" applyAlignment="1">
      <alignment/>
    </xf>
    <xf numFmtId="0" fontId="31" fillId="0" borderId="158" xfId="0" applyFont="1" applyFill="1" applyBorder="1" applyAlignment="1">
      <alignment/>
    </xf>
    <xf numFmtId="0" fontId="31" fillId="0" borderId="159" xfId="0" applyFont="1" applyFill="1" applyBorder="1" applyAlignment="1">
      <alignment/>
    </xf>
    <xf numFmtId="0" fontId="31" fillId="0" borderId="160" xfId="0" applyFont="1" applyFill="1" applyBorder="1" applyAlignment="1">
      <alignment/>
    </xf>
    <xf numFmtId="0" fontId="31" fillId="0" borderId="69" xfId="0" applyFont="1" applyFill="1" applyBorder="1" applyAlignment="1">
      <alignment/>
    </xf>
    <xf numFmtId="0" fontId="28" fillId="0" borderId="160" xfId="0" applyFont="1" applyFill="1" applyBorder="1" applyAlignment="1">
      <alignment/>
    </xf>
    <xf numFmtId="0" fontId="20" fillId="0" borderId="138" xfId="0" applyFont="1" applyFill="1" applyBorder="1" applyAlignment="1">
      <alignment/>
    </xf>
    <xf numFmtId="0" fontId="20" fillId="0" borderId="97" xfId="0" applyFont="1" applyFill="1" applyBorder="1" applyAlignment="1">
      <alignment/>
    </xf>
    <xf numFmtId="0" fontId="20" fillId="0" borderId="139" xfId="0" applyFont="1" applyFill="1" applyBorder="1" applyAlignment="1">
      <alignment/>
    </xf>
    <xf numFmtId="0" fontId="20" fillId="0" borderId="145" xfId="0" applyFont="1" applyFill="1" applyBorder="1" applyAlignment="1">
      <alignment/>
    </xf>
    <xf numFmtId="0" fontId="20" fillId="0" borderId="98" xfId="0" applyFont="1" applyFill="1" applyBorder="1" applyAlignment="1">
      <alignment/>
    </xf>
    <xf numFmtId="0" fontId="31" fillId="0" borderId="161" xfId="0" applyFont="1" applyFill="1" applyBorder="1" applyAlignment="1">
      <alignment/>
    </xf>
    <xf numFmtId="0" fontId="28" fillId="0" borderId="115" xfId="0" applyFont="1" applyFill="1" applyBorder="1" applyAlignment="1">
      <alignment/>
    </xf>
    <xf numFmtId="0" fontId="28" fillId="0" borderId="116" xfId="0" applyFont="1" applyFill="1" applyBorder="1" applyAlignment="1">
      <alignment/>
    </xf>
    <xf numFmtId="0" fontId="28" fillId="0" borderId="162" xfId="0" applyFont="1" applyFill="1" applyBorder="1" applyAlignment="1">
      <alignment/>
    </xf>
    <xf numFmtId="0" fontId="28" fillId="0" borderId="119" xfId="0" applyFont="1" applyFill="1" applyBorder="1" applyAlignment="1">
      <alignment/>
    </xf>
    <xf numFmtId="0" fontId="28" fillId="0" borderId="163" xfId="0" applyFont="1" applyFill="1" applyBorder="1" applyAlignment="1">
      <alignment/>
    </xf>
    <xf numFmtId="0" fontId="28" fillId="0" borderId="120" xfId="0" applyFont="1" applyFill="1" applyBorder="1" applyAlignment="1">
      <alignment/>
    </xf>
    <xf numFmtId="0" fontId="28" fillId="0" borderId="117" xfId="0" applyFont="1" applyFill="1" applyBorder="1" applyAlignment="1">
      <alignment/>
    </xf>
    <xf numFmtId="0" fontId="28" fillId="0" borderId="150" xfId="0" applyFont="1" applyFill="1" applyBorder="1" applyAlignment="1">
      <alignment/>
    </xf>
    <xf numFmtId="0" fontId="28" fillId="0" borderId="149" xfId="0" applyFont="1" applyFill="1" applyBorder="1" applyAlignment="1">
      <alignment/>
    </xf>
    <xf numFmtId="0" fontId="31" fillId="0" borderId="153" xfId="0" applyFont="1" applyFill="1" applyBorder="1" applyAlignment="1">
      <alignment/>
    </xf>
    <xf numFmtId="0" fontId="31" fillId="0" borderId="164" xfId="0" applyFont="1" applyFill="1" applyBorder="1" applyAlignment="1">
      <alignment/>
    </xf>
    <xf numFmtId="0" fontId="28" fillId="0" borderId="165" xfId="0" applyFont="1" applyFill="1" applyBorder="1" applyAlignment="1">
      <alignment/>
    </xf>
    <xf numFmtId="0" fontId="28" fillId="0" borderId="99" xfId="0" applyFont="1" applyFill="1" applyBorder="1" applyAlignment="1">
      <alignment/>
    </xf>
    <xf numFmtId="0" fontId="31" fillId="0" borderId="105" xfId="0" applyFont="1" applyFill="1" applyBorder="1" applyAlignment="1">
      <alignment/>
    </xf>
    <xf numFmtId="0" fontId="31" fillId="0" borderId="166" xfId="0" applyFont="1" applyFill="1" applyBorder="1" applyAlignment="1">
      <alignment/>
    </xf>
    <xf numFmtId="0" fontId="31" fillId="0" borderId="92" xfId="0" applyFont="1" applyFill="1" applyBorder="1" applyAlignment="1">
      <alignment/>
    </xf>
    <xf numFmtId="0" fontId="31" fillId="0" borderId="57" xfId="0" applyFont="1" applyFill="1" applyBorder="1" applyAlignment="1">
      <alignment/>
    </xf>
    <xf numFmtId="0" fontId="31" fillId="0" borderId="93" xfId="0" applyFont="1" applyFill="1" applyBorder="1" applyAlignment="1">
      <alignment/>
    </xf>
    <xf numFmtId="0" fontId="31" fillId="0" borderId="37" xfId="0" applyFont="1" applyFill="1" applyBorder="1" applyAlignment="1">
      <alignment/>
    </xf>
    <xf numFmtId="0" fontId="31" fillId="0" borderId="167" xfId="0" applyFont="1" applyFill="1" applyBorder="1" applyAlignment="1">
      <alignment/>
    </xf>
    <xf numFmtId="0" fontId="28" fillId="0" borderId="168" xfId="0" applyFont="1" applyFill="1" applyBorder="1" applyAlignment="1">
      <alignment/>
    </xf>
    <xf numFmtId="0" fontId="28" fillId="0" borderId="92" xfId="0" applyFont="1" applyFill="1" applyBorder="1" applyAlignment="1">
      <alignment/>
    </xf>
    <xf numFmtId="0" fontId="28" fillId="0" borderId="169" xfId="0" applyFont="1" applyFill="1" applyBorder="1" applyAlignment="1">
      <alignment/>
    </xf>
    <xf numFmtId="0" fontId="28" fillId="0" borderId="170" xfId="0" applyFont="1" applyFill="1" applyBorder="1" applyAlignment="1">
      <alignment/>
    </xf>
    <xf numFmtId="0" fontId="20" fillId="0" borderId="143" xfId="0" applyFont="1" applyFill="1" applyBorder="1" applyAlignment="1">
      <alignment/>
    </xf>
    <xf numFmtId="0" fontId="20" fillId="0" borderId="99" xfId="0" applyFont="1" applyFill="1" applyBorder="1" applyAlignment="1">
      <alignment/>
    </xf>
    <xf numFmtId="0" fontId="20" fillId="0" borderId="147" xfId="0" applyFont="1" applyFill="1" applyBorder="1" applyAlignment="1">
      <alignment/>
    </xf>
    <xf numFmtId="0" fontId="28" fillId="0" borderId="171" xfId="0" applyFont="1" applyFill="1" applyBorder="1" applyAlignment="1">
      <alignment/>
    </xf>
    <xf numFmtId="0" fontId="34" fillId="0" borderId="172" xfId="0" applyFont="1" applyFill="1" applyBorder="1" applyAlignment="1">
      <alignment/>
    </xf>
    <xf numFmtId="0" fontId="34" fillId="0" borderId="173" xfId="0" applyFont="1" applyFill="1" applyBorder="1" applyAlignment="1">
      <alignment/>
    </xf>
    <xf numFmtId="0" fontId="34" fillId="0" borderId="174" xfId="0" applyFont="1" applyFill="1" applyBorder="1" applyAlignment="1">
      <alignment/>
    </xf>
    <xf numFmtId="0" fontId="34" fillId="0" borderId="117" xfId="0" applyFont="1" applyFill="1" applyBorder="1" applyAlignment="1">
      <alignment/>
    </xf>
    <xf numFmtId="0" fontId="34" fillId="0" borderId="86" xfId="0" applyFont="1" applyFill="1" applyBorder="1" applyAlignment="1">
      <alignment/>
    </xf>
    <xf numFmtId="0" fontId="9" fillId="0" borderId="113" xfId="0" applyFont="1" applyFill="1" applyBorder="1" applyAlignment="1">
      <alignment horizontal="center" wrapText="1"/>
    </xf>
    <xf numFmtId="0" fontId="9" fillId="0" borderId="175" xfId="0" applyFont="1" applyFill="1" applyBorder="1" applyAlignment="1">
      <alignment horizontal="center" wrapText="1"/>
    </xf>
    <xf numFmtId="0" fontId="9" fillId="0" borderId="101" xfId="0" applyFont="1" applyFill="1" applyBorder="1" applyAlignment="1">
      <alignment horizontal="center" wrapText="1"/>
    </xf>
    <xf numFmtId="0" fontId="9" fillId="0" borderId="176" xfId="0" applyFont="1" applyFill="1" applyBorder="1" applyAlignment="1">
      <alignment horizontal="center" wrapText="1"/>
    </xf>
    <xf numFmtId="0" fontId="3" fillId="0" borderId="0" xfId="0" applyFont="1" applyAlignment="1">
      <alignment/>
    </xf>
    <xf numFmtId="0" fontId="9" fillId="0" borderId="68" xfId="0" applyFont="1" applyFill="1" applyBorder="1" applyAlignment="1">
      <alignment horizontal="center" wrapText="1"/>
    </xf>
    <xf numFmtId="0" fontId="8" fillId="0" borderId="0" xfId="0" applyFont="1" applyBorder="1" applyAlignment="1">
      <alignment horizontal="center"/>
    </xf>
    <xf numFmtId="0" fontId="9" fillId="0" borderId="97" xfId="0" applyFont="1" applyFill="1" applyBorder="1" applyAlignment="1">
      <alignment horizontal="left"/>
    </xf>
    <xf numFmtId="0" fontId="9" fillId="0" borderId="86" xfId="0" applyFont="1" applyFill="1" applyBorder="1" applyAlignment="1">
      <alignment horizontal="left"/>
    </xf>
    <xf numFmtId="0" fontId="12" fillId="0" borderId="67" xfId="0" applyFont="1" applyFill="1" applyBorder="1" applyAlignment="1">
      <alignment/>
    </xf>
    <xf numFmtId="0" fontId="9" fillId="0" borderId="131" xfId="0" applyFont="1" applyFill="1" applyBorder="1" applyAlignment="1">
      <alignment horizontal="left"/>
    </xf>
    <xf numFmtId="0" fontId="12" fillId="0" borderId="137" xfId="0" applyFont="1" applyFill="1" applyBorder="1" applyAlignment="1">
      <alignment/>
    </xf>
    <xf numFmtId="0" fontId="9" fillId="0" borderId="85" xfId="0" applyFont="1" applyFill="1" applyBorder="1" applyAlignment="1">
      <alignment horizontal="left"/>
    </xf>
    <xf numFmtId="0" fontId="12" fillId="0" borderId="88" xfId="0" applyFont="1" applyFill="1" applyBorder="1" applyAlignment="1">
      <alignment/>
    </xf>
    <xf numFmtId="0" fontId="12" fillId="0" borderId="85" xfId="0" applyFont="1" applyFill="1" applyBorder="1" applyAlignment="1">
      <alignment horizontal="left"/>
    </xf>
    <xf numFmtId="0" fontId="12" fillId="0" borderId="0" xfId="0" applyFont="1" applyAlignment="1">
      <alignment/>
    </xf>
    <xf numFmtId="0" fontId="12" fillId="0" borderId="85" xfId="0" applyFont="1" applyFill="1" applyBorder="1" applyAlignment="1">
      <alignment horizontal="left" wrapText="1"/>
    </xf>
    <xf numFmtId="0" fontId="12" fillId="0" borderId="128" xfId="0" applyFont="1" applyFill="1" applyBorder="1" applyAlignment="1">
      <alignment/>
    </xf>
    <xf numFmtId="0" fontId="9" fillId="0" borderId="91" xfId="0" applyFont="1" applyFill="1" applyBorder="1" applyAlignment="1">
      <alignment horizontal="left"/>
    </xf>
    <xf numFmtId="0" fontId="12" fillId="0" borderId="100" xfId="0" applyFont="1" applyFill="1" applyBorder="1" applyAlignment="1">
      <alignment/>
    </xf>
    <xf numFmtId="0" fontId="12" fillId="0" borderId="103" xfId="0" applyFont="1" applyFill="1" applyBorder="1" applyAlignment="1">
      <alignment horizontal="left"/>
    </xf>
    <xf numFmtId="0" fontId="9" fillId="0" borderId="177" xfId="0" applyFont="1" applyFill="1" applyBorder="1" applyAlignment="1">
      <alignment horizontal="left"/>
    </xf>
    <xf numFmtId="0" fontId="12" fillId="0" borderId="178" xfId="0" applyFont="1" applyFill="1" applyBorder="1" applyAlignment="1">
      <alignment/>
    </xf>
    <xf numFmtId="0" fontId="9" fillId="0" borderId="179" xfId="0" applyFont="1" applyFill="1" applyBorder="1" applyAlignment="1">
      <alignment horizontal="left"/>
    </xf>
    <xf numFmtId="0" fontId="12" fillId="0" borderId="92" xfId="0" applyFont="1" applyFill="1" applyBorder="1" applyAlignment="1">
      <alignment horizontal="left"/>
    </xf>
    <xf numFmtId="0" fontId="12" fillId="0" borderId="180" xfId="0" applyFont="1" applyFill="1" applyBorder="1" applyAlignment="1">
      <alignment/>
    </xf>
    <xf numFmtId="0" fontId="13" fillId="0" borderId="97" xfId="0" applyFont="1" applyFill="1" applyBorder="1" applyAlignment="1">
      <alignment horizontal="left"/>
    </xf>
    <xf numFmtId="0" fontId="13" fillId="0" borderId="68" xfId="0" applyFont="1" applyFill="1" applyBorder="1" applyAlignment="1">
      <alignment/>
    </xf>
    <xf numFmtId="0" fontId="9" fillId="0" borderId="0" xfId="0" applyFont="1" applyFill="1" applyBorder="1" applyAlignment="1">
      <alignment horizontal="left"/>
    </xf>
    <xf numFmtId="0" fontId="12" fillId="0" borderId="0" xfId="0" applyFont="1" applyFill="1" applyBorder="1" applyAlignment="1">
      <alignment horizontal="left"/>
    </xf>
    <xf numFmtId="0" fontId="9" fillId="0" borderId="181" xfId="0" applyFont="1" applyFill="1" applyBorder="1" applyAlignment="1">
      <alignment horizontal="left"/>
    </xf>
    <xf numFmtId="0" fontId="12" fillId="0" borderId="147" xfId="0" applyFont="1" applyFill="1" applyBorder="1" applyAlignment="1">
      <alignment/>
    </xf>
    <xf numFmtId="0" fontId="12" fillId="0" borderId="182" xfId="0" applyFont="1" applyBorder="1" applyAlignment="1">
      <alignment/>
    </xf>
    <xf numFmtId="0" fontId="9" fillId="0" borderId="183" xfId="0" applyFont="1" applyFill="1" applyBorder="1" applyAlignment="1">
      <alignment horizontal="left"/>
    </xf>
    <xf numFmtId="0" fontId="9" fillId="0" borderId="184" xfId="0" applyFont="1" applyFill="1" applyBorder="1" applyAlignment="1">
      <alignment horizontal="left"/>
    </xf>
    <xf numFmtId="0" fontId="12" fillId="0" borderId="182" xfId="0" applyFont="1" applyFill="1" applyBorder="1" applyAlignment="1">
      <alignment horizontal="left"/>
    </xf>
    <xf numFmtId="0" fontId="12" fillId="0" borderId="185" xfId="0" applyFont="1" applyFill="1" applyBorder="1" applyAlignment="1">
      <alignment/>
    </xf>
    <xf numFmtId="0" fontId="9" fillId="0" borderId="186" xfId="0" applyFont="1" applyFill="1" applyBorder="1" applyAlignment="1">
      <alignment horizontal="left"/>
    </xf>
    <xf numFmtId="0" fontId="12" fillId="0" borderId="169" xfId="0" applyFont="1" applyFill="1" applyBorder="1" applyAlignment="1">
      <alignment/>
    </xf>
    <xf numFmtId="0" fontId="9" fillId="0" borderId="187" xfId="0" applyFont="1" applyFill="1" applyBorder="1" applyAlignment="1">
      <alignment horizontal="left"/>
    </xf>
    <xf numFmtId="0" fontId="12" fillId="0" borderId="86" xfId="0" applyFont="1" applyFill="1" applyBorder="1" applyAlignment="1">
      <alignment horizontal="left"/>
    </xf>
    <xf numFmtId="0" fontId="9" fillId="0" borderId="188" xfId="0" applyFont="1" applyFill="1" applyBorder="1" applyAlignment="1">
      <alignment horizontal="left"/>
    </xf>
    <xf numFmtId="0" fontId="9" fillId="0" borderId="95" xfId="0" applyFont="1" applyFill="1" applyBorder="1" applyAlignment="1">
      <alignment horizontal="left"/>
    </xf>
    <xf numFmtId="0" fontId="9" fillId="0" borderId="189" xfId="0" applyFont="1" applyFill="1" applyBorder="1" applyAlignment="1">
      <alignment/>
    </xf>
    <xf numFmtId="0" fontId="14" fillId="0" borderId="85" xfId="0" applyFont="1" applyFill="1" applyBorder="1" applyAlignment="1">
      <alignment horizontal="left"/>
    </xf>
    <xf numFmtId="0" fontId="13" fillId="0" borderId="88" xfId="0" applyFont="1" applyFill="1" applyBorder="1" applyAlignment="1">
      <alignment/>
    </xf>
    <xf numFmtId="0" fontId="13" fillId="0" borderId="85" xfId="0" applyFont="1" applyFill="1" applyBorder="1" applyAlignment="1">
      <alignment horizontal="left"/>
    </xf>
    <xf numFmtId="0" fontId="14" fillId="0" borderId="88" xfId="0" applyFont="1" applyFill="1" applyBorder="1" applyAlignment="1">
      <alignment/>
    </xf>
    <xf numFmtId="0" fontId="9" fillId="0" borderId="188" xfId="0" applyFont="1" applyBorder="1" applyAlignment="1">
      <alignment/>
    </xf>
    <xf numFmtId="0" fontId="9" fillId="0" borderId="95" xfId="0" applyFont="1" applyBorder="1" applyAlignment="1">
      <alignment/>
    </xf>
    <xf numFmtId="0" fontId="0" fillId="0" borderId="189" xfId="0" applyBorder="1" applyAlignment="1">
      <alignment/>
    </xf>
    <xf numFmtId="0" fontId="9" fillId="0" borderId="65" xfId="0" applyFont="1" applyBorder="1" applyAlignment="1">
      <alignment/>
    </xf>
    <xf numFmtId="0" fontId="12" fillId="0" borderId="85" xfId="0" applyFont="1" applyBorder="1" applyAlignment="1">
      <alignment/>
    </xf>
    <xf numFmtId="0" fontId="12" fillId="0" borderId="100" xfId="0" applyFont="1" applyBorder="1" applyAlignment="1">
      <alignment/>
    </xf>
    <xf numFmtId="0" fontId="12" fillId="0" borderId="91" xfId="0" applyFont="1" applyBorder="1" applyAlignment="1">
      <alignment/>
    </xf>
    <xf numFmtId="0" fontId="8" fillId="0" borderId="63" xfId="0" applyFont="1" applyBorder="1" applyAlignment="1">
      <alignment/>
    </xf>
    <xf numFmtId="0" fontId="13" fillId="0" borderId="97" xfId="0" applyFont="1" applyBorder="1" applyAlignment="1">
      <alignment/>
    </xf>
    <xf numFmtId="0" fontId="13" fillId="0" borderId="68" xfId="0" applyFont="1" applyBorder="1" applyAlignment="1">
      <alignment/>
    </xf>
    <xf numFmtId="0" fontId="0" fillId="0" borderId="179" xfId="0" applyBorder="1" applyAlignment="1">
      <alignment/>
    </xf>
    <xf numFmtId="0" fontId="0" fillId="0" borderId="92" xfId="0" applyBorder="1" applyAlignment="1">
      <alignment/>
    </xf>
    <xf numFmtId="0" fontId="0" fillId="0" borderId="180" xfId="0" applyBorder="1" applyAlignment="1">
      <alignment/>
    </xf>
    <xf numFmtId="0" fontId="9" fillId="0" borderId="63" xfId="0" applyFont="1" applyBorder="1" applyAlignment="1">
      <alignment/>
    </xf>
    <xf numFmtId="0" fontId="9" fillId="0" borderId="179" xfId="0" applyFont="1" applyBorder="1" applyAlignment="1">
      <alignment/>
    </xf>
    <xf numFmtId="0" fontId="13" fillId="0" borderId="92" xfId="0" applyFont="1" applyBorder="1" applyAlignment="1">
      <alignment/>
    </xf>
    <xf numFmtId="0" fontId="13" fillId="0" borderId="180" xfId="0" applyFont="1" applyBorder="1" applyAlignment="1">
      <alignment/>
    </xf>
    <xf numFmtId="0" fontId="9" fillId="0" borderId="190" xfId="0" applyFont="1" applyBorder="1" applyAlignment="1">
      <alignment/>
    </xf>
    <xf numFmtId="0" fontId="13" fillId="0" borderId="105" xfId="0" applyFont="1" applyBorder="1" applyAlignment="1">
      <alignment/>
    </xf>
    <xf numFmtId="0" fontId="13" fillId="0" borderId="110" xfId="0" applyFont="1" applyBorder="1" applyAlignment="1">
      <alignment/>
    </xf>
    <xf numFmtId="0" fontId="35" fillId="0" borderId="191" xfId="0" applyFont="1" applyBorder="1" applyAlignment="1">
      <alignment/>
    </xf>
    <xf numFmtId="0" fontId="0" fillId="0" borderId="192" xfId="0" applyBorder="1" applyAlignment="1">
      <alignment/>
    </xf>
    <xf numFmtId="0" fontId="35" fillId="0" borderId="193" xfId="0" applyFont="1" applyBorder="1" applyAlignment="1">
      <alignment/>
    </xf>
    <xf numFmtId="0" fontId="27" fillId="0" borderId="194" xfId="0" applyBorder="1" applyAlignment="1">
      <alignment/>
    </xf>
    <xf numFmtId="0" fontId="0" fillId="0" borderId="32" xfId="0" applyBorder="1" applyAlignment="1">
      <alignment wrapText="1"/>
    </xf>
    <xf numFmtId="0" fontId="0" fillId="0" borderId="24" xfId="0" applyBorder="1" applyAlignment="1">
      <alignment horizontal="center" wrapText="1"/>
    </xf>
    <xf numFmtId="0" fontId="0" fillId="0" borderId="24" xfId="0" applyBorder="1" applyAlignment="1">
      <alignment wrapText="1"/>
    </xf>
    <xf numFmtId="0" fontId="0" fillId="0" borderId="25" xfId="0" applyBorder="1" applyAlignment="1">
      <alignment wrapText="1"/>
    </xf>
    <xf numFmtId="0" fontId="0" fillId="0" borderId="27" xfId="0" applyBorder="1" applyAlignment="1">
      <alignment horizontal="center"/>
    </xf>
    <xf numFmtId="0" fontId="0" fillId="0" borderId="26" xfId="0" applyBorder="1" applyAlignment="1">
      <alignment/>
    </xf>
    <xf numFmtId="0" fontId="0" fillId="0" borderId="195" xfId="0" applyBorder="1" applyAlignment="1">
      <alignment/>
    </xf>
    <xf numFmtId="0" fontId="0" fillId="0" borderId="69" xfId="0" applyBorder="1" applyAlignment="1">
      <alignment/>
    </xf>
    <xf numFmtId="0" fontId="0" fillId="0" borderId="57" xfId="0" applyBorder="1" applyAlignment="1">
      <alignment/>
    </xf>
    <xf numFmtId="0" fontId="0" fillId="0" borderId="72" xfId="0" applyBorder="1" applyAlignment="1">
      <alignment/>
    </xf>
    <xf numFmtId="0" fontId="0" fillId="0" borderId="73" xfId="0" applyBorder="1" applyAlignment="1">
      <alignment/>
    </xf>
    <xf numFmtId="0" fontId="0" fillId="0" borderId="73" xfId="0" applyFont="1" applyBorder="1" applyAlignment="1">
      <alignment/>
    </xf>
    <xf numFmtId="0" fontId="0" fillId="0" borderId="72" xfId="0" applyFont="1" applyBorder="1" applyAlignment="1">
      <alignment/>
    </xf>
    <xf numFmtId="0" fontId="8" fillId="0" borderId="75" xfId="0" applyFont="1" applyBorder="1" applyAlignment="1">
      <alignment/>
    </xf>
    <xf numFmtId="10" fontId="3" fillId="0" borderId="4" xfId="0" applyNumberFormat="1" applyFont="1" applyBorder="1" applyAlignment="1">
      <alignment/>
    </xf>
    <xf numFmtId="0" fontId="5" fillId="0" borderId="18" xfId="0" applyFont="1" applyBorder="1" applyAlignment="1">
      <alignment/>
    </xf>
    <xf numFmtId="0" fontId="5" fillId="0" borderId="7" xfId="0" applyFont="1" applyBorder="1" applyAlignment="1">
      <alignment/>
    </xf>
    <xf numFmtId="0" fontId="12" fillId="0" borderId="196" xfId="0" applyFont="1" applyBorder="1" applyAlignment="1">
      <alignment/>
    </xf>
    <xf numFmtId="0" fontId="31" fillId="0" borderId="196" xfId="0" applyFont="1" applyBorder="1" applyAlignment="1">
      <alignment/>
    </xf>
    <xf numFmtId="0" fontId="12" fillId="0" borderId="183" xfId="0" applyFont="1" applyBorder="1" applyAlignment="1">
      <alignment/>
    </xf>
    <xf numFmtId="0" fontId="12" fillId="0" borderId="187" xfId="0" applyFont="1" applyBorder="1" applyAlignment="1">
      <alignment/>
    </xf>
    <xf numFmtId="0" fontId="9" fillId="0" borderId="181" xfId="0" applyFont="1" applyBorder="1" applyAlignment="1">
      <alignment/>
    </xf>
    <xf numFmtId="0" fontId="12" fillId="0" borderId="197" xfId="0" applyFont="1" applyBorder="1" applyAlignment="1">
      <alignment/>
    </xf>
    <xf numFmtId="0" fontId="12" fillId="0" borderId="197" xfId="0" applyFont="1" applyBorder="1" applyAlignment="1">
      <alignment/>
    </xf>
    <xf numFmtId="0" fontId="21" fillId="0" borderId="183" xfId="0" applyFont="1" applyBorder="1" applyAlignment="1">
      <alignment/>
    </xf>
    <xf numFmtId="0" fontId="14" fillId="0" borderId="181" xfId="0" applyFont="1" applyBorder="1" applyAlignment="1">
      <alignment/>
    </xf>
    <xf numFmtId="0" fontId="12" fillId="0" borderId="198" xfId="0" applyFont="1" applyBorder="1" applyAlignment="1">
      <alignment/>
    </xf>
    <xf numFmtId="0" fontId="12" fillId="0" borderId="181" xfId="0" applyFont="1" applyBorder="1" applyAlignment="1">
      <alignment/>
    </xf>
    <xf numFmtId="0" fontId="31" fillId="0" borderId="117" xfId="0" applyFont="1" applyFill="1" applyBorder="1" applyAlignment="1">
      <alignment/>
    </xf>
    <xf numFmtId="0" fontId="31" fillId="0" borderId="199" xfId="0" applyFont="1" applyFill="1" applyBorder="1" applyAlignment="1">
      <alignment/>
    </xf>
    <xf numFmtId="0" fontId="34" fillId="0" borderId="200" xfId="0" applyFont="1" applyFill="1" applyBorder="1" applyAlignment="1">
      <alignment/>
    </xf>
    <xf numFmtId="0" fontId="28" fillId="0" borderId="106" xfId="0" applyFont="1" applyFill="1" applyBorder="1" applyAlignment="1">
      <alignment horizontal="left"/>
    </xf>
    <xf numFmtId="0" fontId="28" fillId="0" borderId="84" xfId="0" applyFont="1" applyFill="1" applyBorder="1" applyAlignment="1">
      <alignment horizontal="left"/>
    </xf>
    <xf numFmtId="0" fontId="28" fillId="0" borderId="89" xfId="0" applyFont="1" applyFill="1" applyBorder="1" applyAlignment="1">
      <alignment horizontal="left"/>
    </xf>
    <xf numFmtId="0" fontId="28" fillId="0" borderId="109" xfId="0" applyFont="1" applyFill="1" applyBorder="1" applyAlignment="1">
      <alignment horizontal="left"/>
    </xf>
    <xf numFmtId="0" fontId="28" fillId="0" borderId="99" xfId="0" applyFont="1" applyFill="1" applyBorder="1" applyAlignment="1">
      <alignment horizontal="left" wrapText="1"/>
    </xf>
    <xf numFmtId="0" fontId="28" fillId="0" borderId="90" xfId="0" applyFont="1" applyFill="1" applyBorder="1" applyAlignment="1">
      <alignment horizontal="left"/>
    </xf>
    <xf numFmtId="0" fontId="31" fillId="0" borderId="90" xfId="0" applyFont="1" applyFill="1" applyBorder="1" applyAlignment="1">
      <alignment horizontal="left"/>
    </xf>
    <xf numFmtId="0" fontId="31" fillId="0" borderId="89" xfId="0" applyFont="1" applyFill="1" applyBorder="1" applyAlignment="1">
      <alignment horizontal="left"/>
    </xf>
    <xf numFmtId="0" fontId="23" fillId="0" borderId="89" xfId="0" applyFont="1" applyFill="1" applyBorder="1" applyAlignment="1">
      <alignment horizontal="left"/>
    </xf>
    <xf numFmtId="0" fontId="20" fillId="0" borderId="99" xfId="0" applyFont="1" applyFill="1" applyBorder="1" applyAlignment="1">
      <alignment horizontal="left" wrapText="1"/>
    </xf>
    <xf numFmtId="0" fontId="28" fillId="0" borderId="112" xfId="0" applyFont="1" applyFill="1" applyBorder="1" applyAlignment="1">
      <alignment horizontal="left"/>
    </xf>
    <xf numFmtId="0" fontId="32" fillId="0" borderId="99" xfId="0" applyFont="1" applyFill="1" applyBorder="1" applyAlignment="1">
      <alignment horizontal="left" wrapText="1"/>
    </xf>
    <xf numFmtId="0" fontId="28" fillId="0" borderId="114" xfId="0" applyFont="1" applyFill="1" applyBorder="1" applyAlignment="1">
      <alignment horizontal="left" wrapText="1"/>
    </xf>
    <xf numFmtId="0" fontId="28" fillId="0" borderId="151" xfId="0" applyFont="1" applyFill="1" applyBorder="1" applyAlignment="1">
      <alignment horizontal="center" wrapText="1"/>
    </xf>
    <xf numFmtId="0" fontId="28" fillId="0" borderId="152" xfId="0" applyFont="1" applyFill="1" applyBorder="1" applyAlignment="1">
      <alignment horizontal="center" wrapText="1"/>
    </xf>
    <xf numFmtId="0" fontId="12" fillId="0" borderId="85" xfId="0" applyFont="1" applyFill="1" applyBorder="1" applyAlignment="1">
      <alignment horizontal="left"/>
    </xf>
    <xf numFmtId="0" fontId="12" fillId="0" borderId="91" xfId="0" applyFont="1" applyFill="1" applyBorder="1" applyAlignment="1">
      <alignment horizontal="left"/>
    </xf>
    <xf numFmtId="0" fontId="9" fillId="0" borderId="201" xfId="0" applyFont="1" applyFill="1" applyBorder="1" applyAlignment="1">
      <alignment horizontal="left"/>
    </xf>
    <xf numFmtId="0" fontId="9" fillId="0" borderId="196" xfId="0" applyFont="1" applyFill="1" applyBorder="1" applyAlignment="1">
      <alignment horizontal="left"/>
    </xf>
    <xf numFmtId="0" fontId="14" fillId="0" borderId="183" xfId="0" applyFont="1" applyFill="1" applyBorder="1" applyAlignment="1">
      <alignment horizontal="left"/>
    </xf>
    <xf numFmtId="0" fontId="9" fillId="0" borderId="181" xfId="0" applyFont="1" applyFill="1" applyBorder="1" applyAlignment="1">
      <alignment horizontal="left" wrapText="1"/>
    </xf>
    <xf numFmtId="0" fontId="9" fillId="0" borderId="197" xfId="0" applyFont="1" applyFill="1" applyBorder="1" applyAlignment="1">
      <alignment horizontal="left"/>
    </xf>
    <xf numFmtId="0" fontId="14" fillId="0" borderId="197" xfId="0" applyFont="1" applyFill="1" applyBorder="1" applyAlignment="1">
      <alignment horizontal="left"/>
    </xf>
    <xf numFmtId="0" fontId="12" fillId="0" borderId="197" xfId="0" applyFont="1" applyFill="1" applyBorder="1" applyAlignment="1">
      <alignment horizontal="left"/>
    </xf>
    <xf numFmtId="0" fontId="12" fillId="0" borderId="183" xfId="0" applyFont="1" applyFill="1" applyBorder="1" applyAlignment="1">
      <alignment horizontal="left"/>
    </xf>
    <xf numFmtId="0" fontId="12" fillId="0" borderId="187" xfId="0" applyFont="1" applyFill="1" applyBorder="1" applyAlignment="1">
      <alignment horizontal="left"/>
    </xf>
    <xf numFmtId="0" fontId="23" fillId="0" borderId="202" xfId="0" applyFont="1" applyFill="1" applyBorder="1" applyAlignment="1">
      <alignment horizontal="left"/>
    </xf>
    <xf numFmtId="0" fontId="14" fillId="0" borderId="187" xfId="0" applyFont="1" applyFill="1" applyBorder="1" applyAlignment="1">
      <alignment horizontal="left"/>
    </xf>
    <xf numFmtId="0" fontId="14" fillId="0" borderId="181" xfId="0" applyFont="1" applyFill="1" applyBorder="1" applyAlignment="1">
      <alignment horizontal="left" wrapText="1"/>
    </xf>
    <xf numFmtId="0" fontId="28" fillId="0" borderId="187" xfId="0" applyFont="1" applyFill="1" applyBorder="1" applyAlignment="1">
      <alignment horizontal="left"/>
    </xf>
    <xf numFmtId="0" fontId="9" fillId="0" borderId="198" xfId="0" applyFont="1" applyFill="1" applyBorder="1" applyAlignment="1">
      <alignment horizontal="left"/>
    </xf>
    <xf numFmtId="0" fontId="12" fillId="0" borderId="201" xfId="0" applyFont="1" applyFill="1" applyBorder="1" applyAlignment="1">
      <alignment horizontal="left" wrapText="1" shrinkToFit="1"/>
    </xf>
    <xf numFmtId="0" fontId="9" fillId="0" borderId="181" xfId="0" applyFont="1" applyBorder="1" applyAlignment="1">
      <alignment wrapText="1"/>
    </xf>
    <xf numFmtId="0" fontId="9" fillId="0" borderId="203" xfId="0" applyFont="1" applyFill="1" applyBorder="1" applyAlignment="1">
      <alignment horizontal="center" wrapText="1"/>
    </xf>
    <xf numFmtId="0" fontId="9" fillId="0" borderId="204" xfId="0" applyFont="1" applyFill="1" applyBorder="1" applyAlignment="1">
      <alignment horizontal="center"/>
    </xf>
    <xf numFmtId="0" fontId="12" fillId="0" borderId="130" xfId="0" applyFont="1" applyFill="1" applyBorder="1" applyAlignment="1">
      <alignment/>
    </xf>
    <xf numFmtId="0" fontId="9" fillId="0" borderId="145" xfId="0" applyFont="1" applyFill="1" applyBorder="1" applyAlignment="1">
      <alignment/>
    </xf>
    <xf numFmtId="0" fontId="9" fillId="0" borderId="117" xfId="0" applyFont="1" applyFill="1" applyBorder="1" applyAlignment="1">
      <alignment horizontal="center"/>
    </xf>
    <xf numFmtId="0" fontId="12" fillId="0" borderId="117" xfId="0" applyFont="1" applyFill="1" applyBorder="1" applyAlignment="1">
      <alignment/>
    </xf>
    <xf numFmtId="0" fontId="21" fillId="0" borderId="205" xfId="0" applyFont="1" applyFill="1" applyBorder="1" applyAlignment="1">
      <alignment/>
    </xf>
    <xf numFmtId="0" fontId="14" fillId="0" borderId="145" xfId="0" applyFont="1" applyFill="1" applyBorder="1" applyAlignment="1">
      <alignment/>
    </xf>
    <xf numFmtId="0" fontId="12" fillId="0" borderId="199" xfId="0" applyFont="1" applyFill="1" applyBorder="1" applyAlignment="1">
      <alignment/>
    </xf>
    <xf numFmtId="0" fontId="12" fillId="0" borderId="203" xfId="0" applyFont="1" applyBorder="1" applyAlignment="1">
      <alignment/>
    </xf>
    <xf numFmtId="0" fontId="30" fillId="0" borderId="145" xfId="0" applyFont="1" applyBorder="1" applyAlignment="1">
      <alignment/>
    </xf>
    <xf numFmtId="0" fontId="9" fillId="0" borderId="206" xfId="0" applyFont="1" applyFill="1" applyBorder="1" applyAlignment="1">
      <alignment horizontal="center" wrapText="1"/>
    </xf>
    <xf numFmtId="0" fontId="9" fillId="0" borderId="207" xfId="0" applyFont="1" applyFill="1" applyBorder="1" applyAlignment="1">
      <alignment horizontal="center" wrapText="1"/>
    </xf>
    <xf numFmtId="0" fontId="9" fillId="0" borderId="208" xfId="0" applyFont="1" applyFill="1" applyBorder="1" applyAlignment="1">
      <alignment horizontal="center"/>
    </xf>
    <xf numFmtId="0" fontId="9" fillId="0" borderId="209" xfId="0" applyFont="1" applyFill="1" applyBorder="1" applyAlignment="1">
      <alignment horizontal="center"/>
    </xf>
    <xf numFmtId="0" fontId="12" fillId="0" borderId="122" xfId="0" applyFont="1" applyFill="1" applyBorder="1" applyAlignment="1">
      <alignment/>
    </xf>
    <xf numFmtId="0" fontId="12" fillId="0" borderId="123" xfId="0" applyFont="1" applyFill="1" applyBorder="1" applyAlignment="1">
      <alignment/>
    </xf>
    <xf numFmtId="0" fontId="12" fillId="0" borderId="129" xfId="0" applyFont="1" applyFill="1" applyBorder="1" applyAlignment="1">
      <alignment/>
    </xf>
    <xf numFmtId="0" fontId="12" fillId="0" borderId="124" xfId="0" applyFont="1" applyFill="1" applyBorder="1" applyAlignment="1">
      <alignment/>
    </xf>
    <xf numFmtId="0" fontId="9" fillId="0" borderId="138" xfId="0" applyFont="1" applyFill="1" applyBorder="1" applyAlignment="1">
      <alignment/>
    </xf>
    <xf numFmtId="0" fontId="9" fillId="0" borderId="139" xfId="0" applyFont="1" applyFill="1" applyBorder="1" applyAlignment="1">
      <alignment/>
    </xf>
    <xf numFmtId="0" fontId="9" fillId="0" borderId="115" xfId="0" applyFont="1" applyFill="1" applyBorder="1" applyAlignment="1">
      <alignment horizontal="center"/>
    </xf>
    <xf numFmtId="0" fontId="9" fillId="0" borderId="116" xfId="0" applyFont="1" applyFill="1" applyBorder="1" applyAlignment="1">
      <alignment horizontal="center"/>
    </xf>
    <xf numFmtId="0" fontId="12" fillId="0" borderId="115" xfId="0" applyFont="1" applyFill="1" applyBorder="1" applyAlignment="1">
      <alignment/>
    </xf>
    <xf numFmtId="0" fontId="12" fillId="0" borderId="116" xfId="0" applyFont="1" applyFill="1" applyBorder="1" applyAlignment="1">
      <alignment/>
    </xf>
    <xf numFmtId="0" fontId="21" fillId="0" borderId="175" xfId="0" applyFont="1" applyFill="1" applyBorder="1" applyAlignment="1">
      <alignment/>
    </xf>
    <xf numFmtId="0" fontId="21" fillId="0" borderId="176" xfId="0" applyFont="1" applyFill="1" applyBorder="1" applyAlignment="1">
      <alignment/>
    </xf>
    <xf numFmtId="0" fontId="14" fillId="0" borderId="138" xfId="0" applyFont="1" applyFill="1" applyBorder="1" applyAlignment="1">
      <alignment/>
    </xf>
    <xf numFmtId="0" fontId="14" fillId="0" borderId="139" xfId="0" applyFont="1" applyFill="1" applyBorder="1" applyAlignment="1">
      <alignment/>
    </xf>
    <xf numFmtId="0" fontId="12" fillId="0" borderId="210" xfId="0" applyFont="1" applyFill="1" applyBorder="1" applyAlignment="1">
      <alignment/>
    </xf>
    <xf numFmtId="0" fontId="12" fillId="0" borderId="211" xfId="0" applyFont="1" applyFill="1" applyBorder="1" applyAlignment="1">
      <alignment/>
    </xf>
    <xf numFmtId="0" fontId="12" fillId="0" borderId="206" xfId="0" applyFont="1" applyBorder="1" applyAlignment="1">
      <alignment/>
    </xf>
    <xf numFmtId="0" fontId="12" fillId="0" borderId="207" xfId="0" applyFont="1" applyBorder="1" applyAlignment="1">
      <alignment/>
    </xf>
    <xf numFmtId="0" fontId="30" fillId="0" borderId="172" xfId="0" applyFont="1" applyBorder="1" applyAlignment="1">
      <alignment/>
    </xf>
    <xf numFmtId="0" fontId="30" fillId="0" borderId="173" xfId="0" applyFont="1" applyBorder="1" applyAlignment="1">
      <alignment/>
    </xf>
    <xf numFmtId="0" fontId="30" fillId="0" borderId="174" xfId="0" applyFont="1" applyBorder="1" applyAlignment="1">
      <alignment/>
    </xf>
    <xf numFmtId="0" fontId="12" fillId="0" borderId="168" xfId="0" applyFont="1" applyFill="1" applyBorder="1" applyAlignment="1">
      <alignment/>
    </xf>
    <xf numFmtId="0" fontId="12" fillId="0" borderId="161" xfId="0" applyFont="1" applyFill="1" applyBorder="1" applyAlignment="1">
      <alignment/>
    </xf>
    <xf numFmtId="0" fontId="9" fillId="0" borderId="203" xfId="0" applyFont="1" applyFill="1" applyBorder="1" applyAlignment="1">
      <alignment/>
    </xf>
    <xf numFmtId="0" fontId="9" fillId="0" borderId="212" xfId="0" applyFont="1" applyFill="1" applyBorder="1" applyAlignment="1">
      <alignment horizontal="center"/>
    </xf>
    <xf numFmtId="0" fontId="9" fillId="0" borderId="213" xfId="0" applyFont="1" applyFill="1" applyBorder="1" applyAlignment="1">
      <alignment horizontal="center"/>
    </xf>
    <xf numFmtId="0" fontId="9" fillId="0" borderId="214" xfId="0" applyFont="1" applyFill="1" applyBorder="1" applyAlignment="1">
      <alignment/>
    </xf>
    <xf numFmtId="0" fontId="9" fillId="0" borderId="123" xfId="0" applyFont="1" applyFill="1" applyBorder="1" applyAlignment="1">
      <alignment/>
    </xf>
    <xf numFmtId="0" fontId="9" fillId="0" borderId="215" xfId="0" applyFont="1" applyFill="1" applyBorder="1" applyAlignment="1">
      <alignment/>
    </xf>
    <xf numFmtId="0" fontId="9" fillId="0" borderId="161" xfId="0" applyFont="1" applyFill="1" applyBorder="1" applyAlignment="1">
      <alignment/>
    </xf>
    <xf numFmtId="0" fontId="9" fillId="0" borderId="171" xfId="0" applyFont="1" applyFill="1" applyBorder="1" applyAlignment="1">
      <alignment/>
    </xf>
    <xf numFmtId="0" fontId="9" fillId="0" borderId="216" xfId="0" applyFont="1" applyFill="1" applyBorder="1" applyAlignment="1">
      <alignment horizontal="center"/>
    </xf>
    <xf numFmtId="0" fontId="9" fillId="0" borderId="217" xfId="0" applyFont="1" applyFill="1" applyBorder="1" applyAlignment="1">
      <alignment/>
    </xf>
    <xf numFmtId="0" fontId="9" fillId="0" borderId="216" xfId="0" applyFont="1" applyFill="1" applyBorder="1" applyAlignment="1">
      <alignment/>
    </xf>
    <xf numFmtId="0" fontId="9" fillId="0" borderId="116" xfId="0" applyFont="1" applyFill="1" applyBorder="1" applyAlignment="1">
      <alignment/>
    </xf>
    <xf numFmtId="0" fontId="9" fillId="0" borderId="218" xfId="0" applyFont="1" applyFill="1" applyBorder="1" applyAlignment="1">
      <alignment/>
    </xf>
    <xf numFmtId="0" fontId="14" fillId="0" borderId="207" xfId="0" applyFont="1" applyFill="1" applyBorder="1" applyAlignment="1">
      <alignment/>
    </xf>
    <xf numFmtId="0" fontId="9" fillId="0" borderId="212" xfId="0" applyFont="1" applyFill="1" applyBorder="1" applyAlignment="1">
      <alignment/>
    </xf>
    <xf numFmtId="0" fontId="9" fillId="0" borderId="211" xfId="0" applyFont="1" applyFill="1" applyBorder="1" applyAlignment="1">
      <alignment/>
    </xf>
    <xf numFmtId="0" fontId="9" fillId="0" borderId="219" xfId="0" applyFont="1" applyFill="1" applyBorder="1" applyAlignment="1">
      <alignment/>
    </xf>
    <xf numFmtId="0" fontId="14" fillId="0" borderId="171" xfId="0" applyFont="1" applyFill="1" applyBorder="1" applyAlignment="1">
      <alignment/>
    </xf>
    <xf numFmtId="0" fontId="9" fillId="0" borderId="209" xfId="0" applyFont="1" applyFill="1" applyBorder="1" applyAlignment="1">
      <alignment/>
    </xf>
    <xf numFmtId="0" fontId="30" fillId="0" borderId="220" xfId="0" applyFont="1" applyBorder="1" applyAlignment="1">
      <alignment/>
    </xf>
    <xf numFmtId="0" fontId="30" fillId="0" borderId="221" xfId="0" applyFont="1" applyBorder="1" applyAlignment="1">
      <alignment/>
    </xf>
    <xf numFmtId="0" fontId="9" fillId="0" borderId="199" xfId="0" applyFont="1" applyFill="1" applyBorder="1" applyAlignment="1">
      <alignment/>
    </xf>
    <xf numFmtId="0" fontId="12" fillId="0" borderId="166" xfId="0" applyFont="1" applyFill="1" applyBorder="1" applyAlignment="1">
      <alignment/>
    </xf>
    <xf numFmtId="0" fontId="9" fillId="0" borderId="210" xfId="0" applyFont="1" applyFill="1" applyBorder="1" applyAlignment="1">
      <alignment/>
    </xf>
    <xf numFmtId="0" fontId="9" fillId="0" borderId="206" xfId="0" applyFont="1" applyFill="1" applyBorder="1" applyAlignment="1">
      <alignment/>
    </xf>
    <xf numFmtId="0" fontId="9" fillId="0" borderId="207" xfId="0" applyFont="1" applyFill="1" applyBorder="1" applyAlignment="1">
      <alignment/>
    </xf>
    <xf numFmtId="0" fontId="12" fillId="0" borderId="82" xfId="0" applyFont="1" applyFill="1" applyBorder="1" applyAlignment="1">
      <alignment/>
    </xf>
    <xf numFmtId="0" fontId="12" fillId="0" borderId="222" xfId="0" applyFont="1" applyFill="1" applyBorder="1" applyAlignment="1">
      <alignment/>
    </xf>
    <xf numFmtId="0" fontId="9" fillId="0" borderId="223" xfId="0" applyFont="1" applyFill="1" applyBorder="1" applyAlignment="1">
      <alignment horizontal="center"/>
    </xf>
    <xf numFmtId="0" fontId="9" fillId="0" borderId="224" xfId="0" applyFont="1" applyFill="1" applyBorder="1" applyAlignment="1">
      <alignment horizontal="center"/>
    </xf>
    <xf numFmtId="0" fontId="14" fillId="0" borderId="148" xfId="0" applyFont="1" applyFill="1" applyBorder="1" applyAlignment="1">
      <alignment/>
    </xf>
    <xf numFmtId="0" fontId="14" fillId="0" borderId="120" xfId="0" applyFont="1" applyFill="1" applyBorder="1" applyAlignment="1">
      <alignment/>
    </xf>
    <xf numFmtId="0" fontId="14" fillId="0" borderId="225" xfId="0" applyFont="1" applyFill="1" applyBorder="1" applyAlignment="1">
      <alignment/>
    </xf>
    <xf numFmtId="0" fontId="14" fillId="0" borderId="226" xfId="0" applyFont="1" applyFill="1" applyBorder="1" applyAlignment="1">
      <alignment/>
    </xf>
    <xf numFmtId="0" fontId="9" fillId="0" borderId="143" xfId="0" applyFont="1" applyFill="1" applyBorder="1" applyAlignment="1">
      <alignment/>
    </xf>
    <xf numFmtId="0" fontId="9" fillId="0" borderId="165" xfId="0" applyFont="1" applyFill="1" applyBorder="1" applyAlignment="1">
      <alignment/>
    </xf>
    <xf numFmtId="0" fontId="9" fillId="0" borderId="148" xfId="0" applyFont="1" applyFill="1" applyBorder="1" applyAlignment="1">
      <alignment horizontal="center"/>
    </xf>
    <xf numFmtId="0" fontId="9" fillId="0" borderId="120" xfId="0" applyFont="1" applyFill="1" applyBorder="1" applyAlignment="1">
      <alignment horizontal="center"/>
    </xf>
    <xf numFmtId="0" fontId="14" fillId="0" borderId="57" xfId="0" applyFont="1" applyFill="1" applyBorder="1" applyAlignment="1">
      <alignment/>
    </xf>
    <xf numFmtId="0" fontId="14" fillId="0" borderId="69" xfId="0" applyFont="1" applyFill="1" applyBorder="1" applyAlignment="1">
      <alignment/>
    </xf>
    <xf numFmtId="0" fontId="21" fillId="0" borderId="50" xfId="0" applyFont="1" applyFill="1" applyBorder="1" applyAlignment="1">
      <alignment/>
    </xf>
    <xf numFmtId="0" fontId="21" fillId="0" borderId="52" xfId="0" applyFont="1" applyFill="1" applyBorder="1" applyAlignment="1">
      <alignment/>
    </xf>
    <xf numFmtId="0" fontId="14" fillId="0" borderId="154" xfId="0" applyFont="1" applyFill="1" applyBorder="1" applyAlignment="1">
      <alignment/>
    </xf>
    <xf numFmtId="0" fontId="14" fillId="0" borderId="127" xfId="0" applyFont="1" applyFill="1" applyBorder="1" applyAlignment="1">
      <alignment/>
    </xf>
    <xf numFmtId="0" fontId="14" fillId="0" borderId="143" xfId="0" applyFont="1" applyFill="1" applyBorder="1" applyAlignment="1">
      <alignment/>
    </xf>
    <xf numFmtId="0" fontId="14" fillId="0" borderId="165" xfId="0" applyFont="1" applyFill="1" applyBorder="1" applyAlignment="1">
      <alignment/>
    </xf>
    <xf numFmtId="0" fontId="14" fillId="0" borderId="158" xfId="0" applyFont="1" applyFill="1" applyBorder="1" applyAlignment="1">
      <alignment/>
    </xf>
    <xf numFmtId="0" fontId="14" fillId="0" borderId="164" xfId="0" applyFont="1" applyFill="1" applyBorder="1" applyAlignment="1">
      <alignment/>
    </xf>
    <xf numFmtId="0" fontId="14" fillId="0" borderId="227" xfId="0" applyFont="1" applyFill="1" applyBorder="1" applyAlignment="1">
      <alignment/>
    </xf>
    <xf numFmtId="0" fontId="14" fillId="0" borderId="228" xfId="0" applyFont="1" applyFill="1" applyBorder="1" applyAlignment="1">
      <alignment/>
    </xf>
    <xf numFmtId="0" fontId="30" fillId="0" borderId="229" xfId="0" applyFont="1" applyBorder="1" applyAlignment="1">
      <alignment/>
    </xf>
    <xf numFmtId="0" fontId="30" fillId="0" borderId="230" xfId="0" applyFont="1" applyBorder="1" applyAlignment="1">
      <alignment/>
    </xf>
    <xf numFmtId="0" fontId="12" fillId="0" borderId="148" xfId="0" applyFont="1" applyFill="1" applyBorder="1" applyAlignment="1">
      <alignment/>
    </xf>
    <xf numFmtId="0" fontId="12" fillId="0" borderId="120" xfId="0" applyFont="1" applyFill="1" applyBorder="1" applyAlignment="1">
      <alignment/>
    </xf>
    <xf numFmtId="0" fontId="9" fillId="0" borderId="231" xfId="0" applyFont="1" applyFill="1" applyBorder="1" applyAlignment="1">
      <alignment horizontal="center" wrapText="1"/>
    </xf>
    <xf numFmtId="0" fontId="9" fillId="0" borderId="232" xfId="0" applyFont="1" applyFill="1" applyBorder="1" applyAlignment="1">
      <alignment horizontal="center" wrapText="1"/>
    </xf>
    <xf numFmtId="0" fontId="9" fillId="0" borderId="31" xfId="0" applyFont="1" applyFill="1" applyBorder="1" applyAlignment="1">
      <alignment horizontal="center" wrapText="1"/>
    </xf>
    <xf numFmtId="0" fontId="9" fillId="0" borderId="233" xfId="0" applyFont="1" applyFill="1" applyBorder="1" applyAlignment="1">
      <alignment/>
    </xf>
    <xf numFmtId="0" fontId="21" fillId="0" borderId="51" xfId="0" applyFont="1" applyFill="1" applyBorder="1" applyAlignment="1">
      <alignment/>
    </xf>
    <xf numFmtId="0" fontId="14" fillId="0" borderId="233" xfId="0" applyFont="1" applyFill="1" applyBorder="1" applyAlignment="1">
      <alignment/>
    </xf>
    <xf numFmtId="0" fontId="30" fillId="0" borderId="234" xfId="0" applyFont="1" applyBorder="1" applyAlignment="1">
      <alignment/>
    </xf>
    <xf numFmtId="0" fontId="9" fillId="0" borderId="50" xfId="0" applyFont="1" applyFill="1" applyBorder="1" applyAlignment="1">
      <alignment horizontal="center" wrapText="1"/>
    </xf>
    <xf numFmtId="0" fontId="0" fillId="0" borderId="235" xfId="0" applyFont="1" applyBorder="1" applyAlignment="1">
      <alignment/>
    </xf>
    <xf numFmtId="0" fontId="5" fillId="0" borderId="46" xfId="0" applyFont="1" applyBorder="1" applyAlignment="1">
      <alignment/>
    </xf>
    <xf numFmtId="0" fontId="0" fillId="0" borderId="8" xfId="0" applyFont="1" applyBorder="1" applyAlignment="1">
      <alignment/>
    </xf>
    <xf numFmtId="0" fontId="0" fillId="0" borderId="57" xfId="0" applyFont="1" applyBorder="1" applyAlignment="1">
      <alignment/>
    </xf>
    <xf numFmtId="0" fontId="9" fillId="0" borderId="52" xfId="0" applyFont="1" applyFill="1" applyBorder="1" applyAlignment="1">
      <alignment horizontal="center" wrapText="1"/>
    </xf>
    <xf numFmtId="0" fontId="0" fillId="0" borderId="236" xfId="0" applyFont="1" applyBorder="1" applyAlignment="1">
      <alignment/>
    </xf>
    <xf numFmtId="0" fontId="5" fillId="0" borderId="49" xfId="0" applyFont="1" applyBorder="1" applyAlignment="1">
      <alignment/>
    </xf>
    <xf numFmtId="0" fontId="0" fillId="0" borderId="10" xfId="0" applyFont="1" applyBorder="1" applyAlignment="1">
      <alignment/>
    </xf>
    <xf numFmtId="0" fontId="0" fillId="0" borderId="69" xfId="0" applyFont="1" applyBorder="1" applyAlignment="1">
      <alignment/>
    </xf>
    <xf numFmtId="0" fontId="9" fillId="0" borderId="1" xfId="0" applyFont="1" applyFill="1" applyBorder="1" applyAlignment="1">
      <alignment horizontal="center" wrapText="1"/>
    </xf>
    <xf numFmtId="0" fontId="0" fillId="0" borderId="237" xfId="0" applyFont="1" applyBorder="1" applyAlignment="1">
      <alignment/>
    </xf>
    <xf numFmtId="0" fontId="5" fillId="0" borderId="29" xfId="0" applyFont="1" applyBorder="1" applyAlignment="1">
      <alignment/>
    </xf>
    <xf numFmtId="0" fontId="0" fillId="0" borderId="30" xfId="0" applyFont="1" applyBorder="1" applyAlignment="1">
      <alignment/>
    </xf>
    <xf numFmtId="0" fontId="0" fillId="0" borderId="22" xfId="0" applyFont="1" applyBorder="1" applyAlignment="1">
      <alignment/>
    </xf>
    <xf numFmtId="0" fontId="8" fillId="0" borderId="0" xfId="0" applyFont="1" applyAlignment="1">
      <alignment/>
    </xf>
    <xf numFmtId="0" fontId="12" fillId="0" borderId="123" xfId="0" applyFont="1" applyFill="1" applyBorder="1" applyAlignment="1">
      <alignment/>
    </xf>
    <xf numFmtId="0" fontId="5" fillId="0" borderId="46" xfId="0" applyFont="1" applyBorder="1" applyAlignment="1">
      <alignment/>
    </xf>
    <xf numFmtId="0" fontId="12" fillId="0" borderId="154" xfId="0" applyFont="1" applyFill="1" applyBorder="1" applyAlignment="1">
      <alignment/>
    </xf>
    <xf numFmtId="0" fontId="5" fillId="0" borderId="49" xfId="0" applyFont="1" applyBorder="1" applyAlignment="1">
      <alignment/>
    </xf>
    <xf numFmtId="0" fontId="5" fillId="0" borderId="6" xfId="0" applyFont="1" applyBorder="1" applyAlignment="1">
      <alignment/>
    </xf>
    <xf numFmtId="0" fontId="12" fillId="0" borderId="6" xfId="0" applyFont="1" applyFill="1" applyBorder="1" applyAlignment="1">
      <alignment/>
    </xf>
    <xf numFmtId="0" fontId="9" fillId="0" borderId="238" xfId="0" applyFont="1" applyFill="1" applyBorder="1" applyAlignment="1">
      <alignment/>
    </xf>
    <xf numFmtId="0" fontId="14" fillId="0" borderId="238" xfId="0" applyFont="1" applyFill="1" applyBorder="1" applyAlignment="1">
      <alignment/>
    </xf>
    <xf numFmtId="0" fontId="30" fillId="0" borderId="239" xfId="0" applyFont="1" applyBorder="1" applyAlignment="1">
      <alignment/>
    </xf>
    <xf numFmtId="0" fontId="3" fillId="0" borderId="1" xfId="0" applyFont="1"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xf>
    <xf numFmtId="0" fontId="0" fillId="0" borderId="235" xfId="0" applyBorder="1" applyAlignment="1">
      <alignment/>
    </xf>
    <xf numFmtId="0" fontId="3" fillId="0" borderId="50" xfId="0" applyFont="1" applyBorder="1" applyAlignment="1">
      <alignment/>
    </xf>
    <xf numFmtId="0" fontId="15" fillId="0" borderId="28" xfId="0" applyFont="1" applyBorder="1" applyAlignment="1">
      <alignment horizontal="right"/>
    </xf>
    <xf numFmtId="0" fontId="15" fillId="0" borderId="22" xfId="0" applyFont="1" applyBorder="1" applyAlignment="1">
      <alignment horizontal="right"/>
    </xf>
    <xf numFmtId="0" fontId="8" fillId="0" borderId="1" xfId="0" applyFont="1" applyBorder="1" applyAlignment="1">
      <alignment horizontal="right"/>
    </xf>
    <xf numFmtId="0" fontId="3" fillId="0" borderId="57" xfId="0" applyFont="1" applyBorder="1" applyAlignment="1">
      <alignment/>
    </xf>
    <xf numFmtId="0" fontId="8" fillId="0" borderId="28" xfId="0" applyFont="1" applyBorder="1" applyAlignment="1">
      <alignment horizontal="right"/>
    </xf>
    <xf numFmtId="0" fontId="10" fillId="0" borderId="8" xfId="0" applyFont="1" applyBorder="1" applyAlignment="1">
      <alignment/>
    </xf>
    <xf numFmtId="0" fontId="10" fillId="0" borderId="46" xfId="0" applyFont="1" applyBorder="1" applyAlignment="1">
      <alignment/>
    </xf>
    <xf numFmtId="0" fontId="0" fillId="0" borderId="46" xfId="0" applyFont="1" applyBorder="1" applyAlignment="1">
      <alignment/>
    </xf>
    <xf numFmtId="0" fontId="10" fillId="0" borderId="60" xfId="0" applyFont="1" applyBorder="1" applyAlignment="1">
      <alignment/>
    </xf>
    <xf numFmtId="0" fontId="3" fillId="0" borderId="59" xfId="0" applyFont="1" applyBorder="1" applyAlignment="1">
      <alignment/>
    </xf>
    <xf numFmtId="0" fontId="3" fillId="0" borderId="52" xfId="0" applyFont="1" applyBorder="1" applyAlignment="1">
      <alignment horizontal="center"/>
    </xf>
    <xf numFmtId="0" fontId="3" fillId="0" borderId="52" xfId="0" applyFont="1" applyBorder="1" applyAlignment="1">
      <alignment horizontal="center" vertical="center" wrapText="1"/>
    </xf>
    <xf numFmtId="0" fontId="0" fillId="0" borderId="52" xfId="0" applyBorder="1" applyAlignment="1">
      <alignment/>
    </xf>
    <xf numFmtId="0" fontId="15" fillId="0" borderId="48" xfId="0" applyFont="1" applyBorder="1" applyAlignment="1">
      <alignment horizontal="right"/>
    </xf>
    <xf numFmtId="0" fontId="15" fillId="0" borderId="69" xfId="0" applyFont="1" applyBorder="1" applyAlignment="1">
      <alignment horizontal="right"/>
    </xf>
    <xf numFmtId="0" fontId="8" fillId="0" borderId="52" xfId="0" applyFont="1" applyBorder="1" applyAlignment="1">
      <alignment horizontal="right"/>
    </xf>
    <xf numFmtId="0" fontId="8" fillId="0" borderId="48" xfId="0" applyFont="1" applyBorder="1" applyAlignment="1">
      <alignment horizontal="right"/>
    </xf>
    <xf numFmtId="0" fontId="0" fillId="0" borderId="59" xfId="0" applyBorder="1" applyAlignment="1">
      <alignment/>
    </xf>
    <xf numFmtId="0" fontId="15" fillId="0" borderId="29" xfId="0" applyFont="1" applyBorder="1" applyAlignment="1">
      <alignment horizontal="right"/>
    </xf>
    <xf numFmtId="0" fontId="15" fillId="0" borderId="49" xfId="0" applyFont="1" applyBorder="1" applyAlignment="1">
      <alignment horizontal="right"/>
    </xf>
    <xf numFmtId="0" fontId="31" fillId="0" borderId="120" xfId="0" applyFont="1" applyFill="1" applyBorder="1" applyAlignment="1">
      <alignment/>
    </xf>
    <xf numFmtId="0" fontId="31" fillId="0" borderId="240" xfId="0" applyFont="1" applyBorder="1" applyAlignment="1">
      <alignment/>
    </xf>
    <xf numFmtId="0" fontId="31" fillId="0" borderId="241" xfId="0" applyFont="1" applyFill="1" applyBorder="1" applyAlignment="1">
      <alignment/>
    </xf>
    <xf numFmtId="0" fontId="28" fillId="0" borderId="0" xfId="0" applyFont="1" applyFill="1" applyBorder="1" applyAlignment="1">
      <alignment/>
    </xf>
    <xf numFmtId="0" fontId="34" fillId="0" borderId="242" xfId="0" applyFont="1" applyFill="1" applyBorder="1" applyAlignment="1">
      <alignment/>
    </xf>
    <xf numFmtId="0" fontId="31" fillId="0" borderId="6" xfId="0" applyFont="1" applyFill="1" applyBorder="1" applyAlignment="1">
      <alignment/>
    </xf>
    <xf numFmtId="0" fontId="23" fillId="0" borderId="6" xfId="0" applyFont="1" applyFill="1" applyBorder="1" applyAlignment="1">
      <alignment/>
    </xf>
    <xf numFmtId="0" fontId="28" fillId="0" borderId="12" xfId="0" applyFont="1" applyFill="1" applyBorder="1" applyAlignment="1">
      <alignment horizontal="center" wrapText="1"/>
    </xf>
    <xf numFmtId="0" fontId="31" fillId="0" borderId="17" xfId="0" applyFont="1" applyFill="1" applyBorder="1" applyAlignment="1">
      <alignment/>
    </xf>
    <xf numFmtId="0" fontId="20" fillId="0" borderId="27" xfId="0" applyFont="1" applyFill="1" applyBorder="1" applyAlignment="1">
      <alignment/>
    </xf>
    <xf numFmtId="0" fontId="28" fillId="0" borderId="3" xfId="0" applyFont="1" applyFill="1" applyBorder="1" applyAlignment="1">
      <alignment/>
    </xf>
    <xf numFmtId="0" fontId="28" fillId="0" borderId="4" xfId="0" applyFont="1" applyFill="1" applyBorder="1" applyAlignment="1">
      <alignment/>
    </xf>
    <xf numFmtId="0" fontId="31" fillId="0" borderId="5" xfId="0" applyFont="1" applyFill="1" applyBorder="1" applyAlignment="1">
      <alignment/>
    </xf>
    <xf numFmtId="0" fontId="31" fillId="0" borderId="7" xfId="0" applyFont="1" applyFill="1" applyBorder="1" applyAlignment="1">
      <alignment/>
    </xf>
    <xf numFmtId="0" fontId="31" fillId="0" borderId="15" xfId="0" applyFont="1" applyFill="1" applyBorder="1" applyAlignment="1">
      <alignment/>
    </xf>
    <xf numFmtId="0" fontId="31" fillId="0" borderId="16" xfId="0" applyFont="1" applyFill="1" applyBorder="1" applyAlignment="1">
      <alignment/>
    </xf>
    <xf numFmtId="0" fontId="28" fillId="0" borderId="37" xfId="0" applyFont="1" applyFill="1" applyBorder="1" applyAlignment="1">
      <alignment/>
    </xf>
    <xf numFmtId="0" fontId="34" fillId="0" borderId="32" xfId="0" applyFont="1" applyFill="1" applyBorder="1" applyAlignment="1">
      <alignment/>
    </xf>
    <xf numFmtId="0" fontId="34" fillId="0" borderId="24" xfId="0" applyFont="1" applyFill="1" applyBorder="1" applyAlignment="1">
      <alignment/>
    </xf>
    <xf numFmtId="0" fontId="34" fillId="0" borderId="27" xfId="0" applyFont="1" applyFill="1" applyBorder="1" applyAlignment="1">
      <alignment/>
    </xf>
    <xf numFmtId="0" fontId="31" fillId="0" borderId="21" xfId="0" applyFont="1" applyFill="1" applyBorder="1" applyAlignment="1">
      <alignment/>
    </xf>
    <xf numFmtId="0" fontId="20" fillId="0" borderId="172" xfId="0" applyFont="1" applyFill="1" applyBorder="1" applyAlignment="1">
      <alignment/>
    </xf>
    <xf numFmtId="0" fontId="20" fillId="0" borderId="173" xfId="0" applyFont="1" applyFill="1" applyBorder="1" applyAlignment="1">
      <alignment/>
    </xf>
    <xf numFmtId="0" fontId="20" fillId="0" borderId="174" xfId="0" applyFont="1" applyFill="1" applyBorder="1" applyAlignment="1">
      <alignment/>
    </xf>
    <xf numFmtId="0" fontId="28" fillId="0" borderId="11" xfId="0" applyFont="1" applyFill="1" applyBorder="1" applyAlignment="1">
      <alignment horizontal="center" wrapText="1"/>
    </xf>
    <xf numFmtId="0" fontId="28" fillId="0" borderId="13" xfId="0" applyFont="1" applyFill="1" applyBorder="1" applyAlignment="1">
      <alignment horizontal="center" wrapText="1"/>
    </xf>
    <xf numFmtId="0" fontId="31" fillId="0" borderId="42" xfId="0" applyFont="1" applyFill="1" applyBorder="1" applyAlignment="1">
      <alignment/>
    </xf>
    <xf numFmtId="0" fontId="31" fillId="0" borderId="18" xfId="0" applyFont="1" applyFill="1" applyBorder="1" applyAlignment="1">
      <alignment/>
    </xf>
    <xf numFmtId="0" fontId="23" fillId="0" borderId="5" xfId="0" applyFont="1" applyFill="1" applyBorder="1" applyAlignment="1">
      <alignment/>
    </xf>
    <xf numFmtId="0" fontId="23" fillId="0" borderId="7" xfId="0" applyFont="1" applyFill="1" applyBorder="1" applyAlignment="1">
      <alignment/>
    </xf>
    <xf numFmtId="0" fontId="20" fillId="0" borderId="229" xfId="0" applyFont="1" applyFill="1" applyBorder="1" applyAlignment="1">
      <alignment/>
    </xf>
    <xf numFmtId="0" fontId="20" fillId="0" borderId="242" xfId="0" applyFont="1" applyFill="1" applyBorder="1" applyAlignment="1">
      <alignment/>
    </xf>
    <xf numFmtId="0" fontId="28" fillId="0" borderId="47" xfId="0" applyFont="1" applyFill="1" applyBorder="1" applyAlignment="1">
      <alignment/>
    </xf>
    <xf numFmtId="0" fontId="31" fillId="0" borderId="243" xfId="0" applyFont="1" applyFill="1" applyBorder="1" applyAlignment="1">
      <alignment/>
    </xf>
    <xf numFmtId="0" fontId="28" fillId="0" borderId="244" xfId="0" applyFont="1" applyFill="1" applyBorder="1" applyAlignment="1">
      <alignment/>
    </xf>
    <xf numFmtId="0" fontId="34" fillId="0" borderId="51" xfId="0" applyFont="1" applyFill="1" applyBorder="1" applyAlignment="1">
      <alignment/>
    </xf>
    <xf numFmtId="0" fontId="31" fillId="0" borderId="36" xfId="0" applyFont="1" applyFill="1" applyBorder="1" applyAlignment="1">
      <alignment/>
    </xf>
    <xf numFmtId="0" fontId="31" fillId="0" borderId="38" xfId="0" applyFont="1" applyFill="1" applyBorder="1" applyAlignment="1">
      <alignment/>
    </xf>
    <xf numFmtId="0" fontId="28" fillId="0" borderId="36" xfId="0" applyFont="1" applyFill="1" applyBorder="1" applyAlignment="1">
      <alignment/>
    </xf>
    <xf numFmtId="0" fontId="28" fillId="0" borderId="38" xfId="0" applyFont="1" applyFill="1" applyBorder="1" applyAlignment="1">
      <alignment/>
    </xf>
    <xf numFmtId="0" fontId="28" fillId="0" borderId="93" xfId="0" applyFont="1" applyFill="1" applyBorder="1" applyAlignment="1">
      <alignment/>
    </xf>
    <xf numFmtId="0" fontId="28" fillId="0" borderId="222" xfId="0" applyFont="1" applyFill="1" applyBorder="1" applyAlignment="1">
      <alignment/>
    </xf>
    <xf numFmtId="0" fontId="28" fillId="0" borderId="82" xfId="0" applyFont="1" applyFill="1" applyBorder="1" applyAlignment="1">
      <alignment/>
    </xf>
    <xf numFmtId="0" fontId="34" fillId="0" borderId="87" xfId="0" applyFont="1" applyFill="1" applyBorder="1" applyAlignment="1">
      <alignment/>
    </xf>
    <xf numFmtId="0" fontId="28" fillId="0" borderId="153" xfId="0" applyFont="1" applyFill="1" applyBorder="1" applyAlignment="1">
      <alignment horizontal="center" wrapText="1"/>
    </xf>
    <xf numFmtId="0" fontId="31" fillId="0" borderId="157" xfId="0" applyFont="1" applyFill="1" applyBorder="1" applyAlignment="1">
      <alignment/>
    </xf>
    <xf numFmtId="0" fontId="28" fillId="0" borderId="163" xfId="0" applyFont="1" applyFill="1" applyBorder="1" applyAlignment="1">
      <alignment horizontal="center" wrapText="1"/>
    </xf>
    <xf numFmtId="0" fontId="28" fillId="0" borderId="245" xfId="0" applyFont="1" applyFill="1" applyBorder="1" applyAlignment="1">
      <alignment horizontal="center" wrapText="1"/>
    </xf>
    <xf numFmtId="0" fontId="31" fillId="0" borderId="246" xfId="0" applyFont="1" applyFill="1" applyBorder="1" applyAlignment="1">
      <alignment/>
    </xf>
    <xf numFmtId="0" fontId="31" fillId="0" borderId="247" xfId="0" applyFont="1" applyFill="1" applyBorder="1" applyAlignment="1">
      <alignment/>
    </xf>
    <xf numFmtId="0" fontId="23" fillId="0" borderId="247" xfId="0" applyFont="1" applyFill="1" applyBorder="1" applyAlignment="1">
      <alignment/>
    </xf>
    <xf numFmtId="0" fontId="31" fillId="0" borderId="248" xfId="0" applyFont="1" applyFill="1" applyBorder="1" applyAlignment="1">
      <alignment/>
    </xf>
    <xf numFmtId="0" fontId="31" fillId="0" borderId="249" xfId="0" applyFont="1" applyFill="1" applyBorder="1" applyAlignment="1">
      <alignment/>
    </xf>
    <xf numFmtId="0" fontId="31" fillId="0" borderId="250" xfId="0" applyFont="1" applyFill="1" applyBorder="1" applyAlignment="1">
      <alignment/>
    </xf>
    <xf numFmtId="0" fontId="28" fillId="0" borderId="245" xfId="0" applyFont="1" applyFill="1" applyBorder="1" applyAlignment="1">
      <alignment/>
    </xf>
    <xf numFmtId="0" fontId="28" fillId="0" borderId="238" xfId="0" applyFont="1" applyFill="1" applyBorder="1" applyAlignment="1">
      <alignment/>
    </xf>
    <xf numFmtId="0" fontId="34" fillId="0" borderId="220" xfId="0" applyFont="1" applyFill="1" applyBorder="1" applyAlignment="1">
      <alignment/>
    </xf>
    <xf numFmtId="0" fontId="34" fillId="0" borderId="221" xfId="0" applyFont="1" applyFill="1" applyBorder="1" applyAlignment="1">
      <alignment/>
    </xf>
    <xf numFmtId="0" fontId="28" fillId="0" borderId="251" xfId="0" applyFont="1" applyFill="1" applyBorder="1" applyAlignment="1">
      <alignment/>
    </xf>
    <xf numFmtId="0" fontId="28" fillId="0" borderId="199" xfId="0" applyFont="1" applyFill="1" applyBorder="1" applyAlignment="1">
      <alignment/>
    </xf>
    <xf numFmtId="0" fontId="28" fillId="0" borderId="227" xfId="0" applyFont="1" applyFill="1" applyBorder="1" applyAlignment="1">
      <alignment/>
    </xf>
    <xf numFmtId="0" fontId="28" fillId="0" borderId="252" xfId="0" applyFont="1" applyFill="1" applyBorder="1" applyAlignment="1">
      <alignment/>
    </xf>
    <xf numFmtId="0" fontId="28" fillId="0" borderId="253" xfId="0" applyFont="1" applyFill="1" applyBorder="1" applyAlignment="1">
      <alignment/>
    </xf>
    <xf numFmtId="0" fontId="28" fillId="0" borderId="254" xfId="0" applyFont="1" applyFill="1" applyBorder="1" applyAlignment="1">
      <alignment/>
    </xf>
    <xf numFmtId="0" fontId="20" fillId="0" borderId="230" xfId="0" applyFont="1" applyFill="1" applyBorder="1" applyAlignment="1">
      <alignment/>
    </xf>
    <xf numFmtId="0" fontId="28" fillId="0" borderId="255" xfId="0" applyFont="1" applyFill="1" applyBorder="1" applyAlignment="1">
      <alignment/>
    </xf>
    <xf numFmtId="0" fontId="28" fillId="0" borderId="256" xfId="0" applyFont="1" applyFill="1" applyBorder="1" applyAlignment="1">
      <alignment/>
    </xf>
    <xf numFmtId="0" fontId="28" fillId="0" borderId="257" xfId="0" applyFont="1" applyFill="1" applyBorder="1" applyAlignment="1">
      <alignment/>
    </xf>
    <xf numFmtId="0" fontId="20" fillId="0" borderId="239" xfId="0" applyFont="1" applyFill="1" applyBorder="1" applyAlignment="1">
      <alignment/>
    </xf>
    <xf numFmtId="0" fontId="20" fillId="0" borderId="258" xfId="0" applyFont="1" applyFill="1" applyBorder="1" applyAlignment="1">
      <alignment/>
    </xf>
    <xf numFmtId="0" fontId="28" fillId="0" borderId="259" xfId="0" applyFont="1" applyFill="1" applyBorder="1" applyAlignment="1">
      <alignment/>
    </xf>
    <xf numFmtId="0" fontId="34" fillId="0" borderId="175" xfId="0" applyFont="1" applyFill="1" applyBorder="1" applyAlignment="1">
      <alignment/>
    </xf>
    <xf numFmtId="0" fontId="34" fillId="0" borderId="54" xfId="0" applyFont="1" applyFill="1" applyBorder="1" applyAlignment="1">
      <alignment/>
    </xf>
    <xf numFmtId="0" fontId="34" fillId="0" borderId="176" xfId="0" applyFont="1" applyFill="1" applyBorder="1" applyAlignment="1">
      <alignment/>
    </xf>
    <xf numFmtId="0" fontId="28" fillId="0" borderId="260" xfId="0" applyFont="1" applyFill="1" applyBorder="1" applyAlignment="1">
      <alignment/>
    </xf>
    <xf numFmtId="0" fontId="31" fillId="0" borderId="238" xfId="0" applyFont="1" applyFill="1" applyBorder="1" applyAlignment="1">
      <alignment/>
    </xf>
    <xf numFmtId="0" fontId="31" fillId="0" borderId="142" xfId="0" applyFont="1" applyFill="1" applyBorder="1" applyAlignment="1">
      <alignment/>
    </xf>
    <xf numFmtId="0" fontId="28" fillId="0" borderId="261" xfId="0" applyFont="1" applyFill="1" applyBorder="1" applyAlignment="1">
      <alignment/>
    </xf>
    <xf numFmtId="0" fontId="34" fillId="0" borderId="1" xfId="0" applyFont="1" applyFill="1" applyBorder="1" applyAlignment="1">
      <alignment/>
    </xf>
    <xf numFmtId="0" fontId="34" fillId="0" borderId="262" xfId="0" applyFont="1" applyFill="1" applyBorder="1" applyAlignment="1">
      <alignment/>
    </xf>
    <xf numFmtId="0" fontId="34" fillId="0" borderId="52" xfId="0" applyFont="1" applyFill="1" applyBorder="1" applyAlignment="1">
      <alignment/>
    </xf>
    <xf numFmtId="0" fontId="20" fillId="0" borderId="118" xfId="0" applyFont="1" applyFill="1" applyBorder="1" applyAlignment="1">
      <alignment/>
    </xf>
    <xf numFmtId="0" fontId="20" fillId="0" borderId="153" xfId="0" applyFont="1" applyFill="1" applyBorder="1" applyAlignment="1">
      <alignment/>
    </xf>
    <xf numFmtId="0" fontId="20" fillId="0" borderId="152" xfId="0" applyFont="1" applyFill="1" applyBorder="1" applyAlignment="1">
      <alignment/>
    </xf>
    <xf numFmtId="0" fontId="28" fillId="0" borderId="263" xfId="0" applyFont="1" applyFill="1" applyBorder="1" applyAlignment="1">
      <alignment/>
    </xf>
    <xf numFmtId="0" fontId="31" fillId="0" borderId="165" xfId="0" applyFont="1" applyFill="1" applyBorder="1" applyAlignment="1">
      <alignment/>
    </xf>
    <xf numFmtId="0" fontId="28" fillId="0" borderId="264" xfId="0" applyFont="1" applyFill="1" applyBorder="1" applyAlignment="1">
      <alignment/>
    </xf>
    <xf numFmtId="0" fontId="12" fillId="0" borderId="175" xfId="0" applyFont="1" applyFill="1" applyBorder="1" applyAlignment="1">
      <alignment horizontal="center" wrapText="1"/>
    </xf>
    <xf numFmtId="0" fontId="12" fillId="0" borderId="101" xfId="0" applyFont="1" applyFill="1" applyBorder="1" applyAlignment="1">
      <alignment horizontal="center" wrapText="1"/>
    </xf>
    <xf numFmtId="0" fontId="12" fillId="0" borderId="176" xfId="0" applyFont="1" applyFill="1" applyBorder="1" applyAlignment="1">
      <alignment horizontal="center" wrapText="1"/>
    </xf>
    <xf numFmtId="0" fontId="20" fillId="0" borderId="26" xfId="0" applyFont="1" applyFill="1" applyBorder="1" applyAlignment="1">
      <alignment/>
    </xf>
    <xf numFmtId="0" fontId="28" fillId="0" borderId="254" xfId="0" applyFont="1" applyFill="1" applyBorder="1" applyAlignment="1">
      <alignment horizontal="center" wrapText="1"/>
    </xf>
    <xf numFmtId="0" fontId="28" fillId="0" borderId="265" xfId="0" applyFont="1" applyFill="1" applyBorder="1" applyAlignment="1">
      <alignment/>
    </xf>
    <xf numFmtId="0" fontId="28" fillId="0" borderId="266" xfId="0" applyFont="1" applyFill="1" applyBorder="1" applyAlignment="1">
      <alignment/>
    </xf>
    <xf numFmtId="0" fontId="28" fillId="0" borderId="267" xfId="0" applyFont="1" applyFill="1" applyBorder="1" applyAlignment="1">
      <alignment/>
    </xf>
    <xf numFmtId="0" fontId="10" fillId="0" borderId="49" xfId="0" applyFont="1" applyBorder="1" applyAlignment="1">
      <alignment/>
    </xf>
    <xf numFmtId="0" fontId="0" fillId="0" borderId="66" xfId="0" applyBorder="1" applyAlignment="1">
      <alignment/>
    </xf>
    <xf numFmtId="3" fontId="0" fillId="0" borderId="88" xfId="0" applyNumberFormat="1" applyBorder="1" applyAlignment="1">
      <alignment/>
    </xf>
    <xf numFmtId="0" fontId="0" fillId="0" borderId="88" xfId="0" applyBorder="1" applyAlignment="1">
      <alignment/>
    </xf>
    <xf numFmtId="0" fontId="0" fillId="0" borderId="64" xfId="0" applyBorder="1" applyAlignment="1">
      <alignment/>
    </xf>
    <xf numFmtId="0" fontId="0" fillId="0" borderId="86" xfId="0" applyFont="1" applyBorder="1" applyAlignment="1">
      <alignment horizontal="center"/>
    </xf>
    <xf numFmtId="0" fontId="0" fillId="0" borderId="86" xfId="0" applyFont="1" applyBorder="1" applyAlignment="1">
      <alignment horizontal="right"/>
    </xf>
    <xf numFmtId="0" fontId="0" fillId="0" borderId="86" xfId="0" applyBorder="1" applyAlignment="1">
      <alignment/>
    </xf>
    <xf numFmtId="0" fontId="0" fillId="0" borderId="67" xfId="0" applyBorder="1" applyAlignment="1">
      <alignment/>
    </xf>
    <xf numFmtId="0" fontId="0" fillId="0" borderId="85" xfId="0" applyFont="1" applyBorder="1" applyAlignment="1">
      <alignment horizontal="center"/>
    </xf>
    <xf numFmtId="0" fontId="0" fillId="0" borderId="85" xfId="0" applyFont="1" applyBorder="1" applyAlignment="1">
      <alignment horizontal="right"/>
    </xf>
    <xf numFmtId="0" fontId="0" fillId="0" borderId="105" xfId="0" applyFont="1" applyBorder="1" applyAlignment="1">
      <alignment horizontal="center"/>
    </xf>
    <xf numFmtId="0" fontId="0" fillId="0" borderId="105" xfId="0" applyFont="1" applyBorder="1" applyAlignment="1">
      <alignment horizontal="right"/>
    </xf>
    <xf numFmtId="0" fontId="0" fillId="0" borderId="105" xfId="0" applyBorder="1" applyAlignment="1">
      <alignment/>
    </xf>
    <xf numFmtId="0" fontId="0" fillId="0" borderId="110" xfId="0" applyBorder="1" applyAlignment="1">
      <alignment/>
    </xf>
    <xf numFmtId="0" fontId="0" fillId="0" borderId="190" xfId="0" applyFont="1" applyBorder="1" applyAlignment="1">
      <alignment wrapText="1"/>
    </xf>
    <xf numFmtId="0" fontId="0" fillId="0" borderId="17" xfId="0" applyBorder="1" applyAlignment="1" quotePrefix="1">
      <alignment horizontal="right"/>
    </xf>
    <xf numFmtId="0" fontId="3" fillId="0" borderId="14" xfId="0" applyFont="1" applyBorder="1" applyAlignment="1">
      <alignment horizontal="center" wrapText="1"/>
    </xf>
    <xf numFmtId="0" fontId="0" fillId="0" borderId="5" xfId="0" applyBorder="1" applyAlignment="1">
      <alignment horizontal="right"/>
    </xf>
    <xf numFmtId="0" fontId="0" fillId="0" borderId="15" xfId="0" applyBorder="1" applyAlignment="1">
      <alignment horizontal="center"/>
    </xf>
    <xf numFmtId="3" fontId="0" fillId="0" borderId="13" xfId="0" applyNumberFormat="1" applyBorder="1" applyAlignment="1">
      <alignment/>
    </xf>
    <xf numFmtId="0" fontId="0" fillId="0" borderId="177" xfId="0" applyFont="1" applyBorder="1" applyAlignment="1">
      <alignment/>
    </xf>
    <xf numFmtId="0" fontId="0" fillId="0" borderId="178" xfId="0" applyBorder="1" applyAlignment="1">
      <alignment/>
    </xf>
    <xf numFmtId="0" fontId="0" fillId="0" borderId="182" xfId="0" applyFont="1" applyBorder="1" applyAlignment="1">
      <alignment horizontal="center"/>
    </xf>
    <xf numFmtId="0" fontId="0" fillId="0" borderId="182" xfId="0" applyFont="1" applyBorder="1" applyAlignment="1">
      <alignment horizontal="right"/>
    </xf>
    <xf numFmtId="0" fontId="0" fillId="0" borderId="182" xfId="0" applyBorder="1" applyAlignment="1">
      <alignment/>
    </xf>
    <xf numFmtId="0" fontId="0" fillId="0" borderId="0" xfId="0" applyAlignment="1">
      <alignment horizontal="center" wrapText="1"/>
    </xf>
    <xf numFmtId="0" fontId="25" fillId="0" borderId="268" xfId="0" applyBorder="1" applyAlignment="1">
      <alignment/>
    </xf>
    <xf numFmtId="0" fontId="25" fillId="0" borderId="269" xfId="0" applyBorder="1" applyAlignment="1">
      <alignment horizontal="left"/>
    </xf>
    <xf numFmtId="0" fontId="25" fillId="0" borderId="270" xfId="0" applyBorder="1" applyAlignment="1">
      <alignment/>
    </xf>
    <xf numFmtId="0" fontId="25" fillId="0" borderId="271" xfId="0" applyBorder="1" applyAlignment="1">
      <alignment horizontal="center"/>
    </xf>
    <xf numFmtId="49" fontId="0" fillId="0" borderId="5" xfId="0" applyNumberFormat="1" applyBorder="1" applyAlignment="1">
      <alignment horizontal="left"/>
    </xf>
    <xf numFmtId="0" fontId="26" fillId="0" borderId="272" xfId="0" applyBorder="1" applyAlignment="1">
      <alignment/>
    </xf>
    <xf numFmtId="3" fontId="26" fillId="0" borderId="69" xfId="0" applyNumberFormat="1" applyFont="1" applyBorder="1" applyAlignment="1">
      <alignment horizontal="right"/>
    </xf>
    <xf numFmtId="3" fontId="27" fillId="0" borderId="176" xfId="0" applyNumberFormat="1" applyFont="1" applyBorder="1" applyAlignment="1">
      <alignment horizontal="right"/>
    </xf>
    <xf numFmtId="0" fontId="15" fillId="0" borderId="7" xfId="0" applyFont="1" applyFill="1" applyBorder="1" applyAlignment="1">
      <alignment/>
    </xf>
    <xf numFmtId="0" fontId="15" fillId="0" borderId="18" xfId="0" applyFont="1" applyFill="1" applyBorder="1" applyAlignment="1">
      <alignment/>
    </xf>
    <xf numFmtId="0" fontId="3" fillId="0" borderId="1" xfId="0" applyFont="1" applyBorder="1" applyAlignment="1">
      <alignment horizontal="center" vertical="center" wrapText="1"/>
    </xf>
    <xf numFmtId="0" fontId="15" fillId="0" borderId="244" xfId="0" applyFont="1" applyFill="1" applyBorder="1" applyAlignment="1">
      <alignment/>
    </xf>
    <xf numFmtId="0" fontId="15" fillId="0" borderId="37" xfId="0" applyFont="1" applyFill="1" applyBorder="1" applyAlignment="1">
      <alignment/>
    </xf>
    <xf numFmtId="0" fontId="4" fillId="0" borderId="32" xfId="0" applyFont="1" applyBorder="1" applyAlignment="1">
      <alignment/>
    </xf>
    <xf numFmtId="0" fontId="4" fillId="0" borderId="27" xfId="0" applyFont="1" applyBorder="1" applyAlignment="1">
      <alignment/>
    </xf>
    <xf numFmtId="0" fontId="21" fillId="0" borderId="32" xfId="0" applyFont="1" applyFill="1" applyBorder="1" applyAlignment="1">
      <alignment/>
    </xf>
    <xf numFmtId="0" fontId="3"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15" fillId="0" borderId="0" xfId="0" applyFont="1" applyAlignment="1">
      <alignment/>
    </xf>
    <xf numFmtId="0" fontId="8" fillId="0" borderId="0" xfId="0" applyFont="1" applyAlignment="1">
      <alignment horizontal="center"/>
    </xf>
    <xf numFmtId="0" fontId="22" fillId="0" borderId="58" xfId="0" applyFont="1" applyBorder="1" applyAlignment="1">
      <alignment horizontal="center"/>
    </xf>
    <xf numFmtId="0" fontId="22" fillId="0" borderId="0" xfId="0" applyFont="1" applyBorder="1" applyAlignment="1">
      <alignment horizontal="center"/>
    </xf>
    <xf numFmtId="0" fontId="3" fillId="0" borderId="2" xfId="0" applyFont="1" applyBorder="1" applyAlignment="1">
      <alignment horizontal="center"/>
    </xf>
    <xf numFmtId="0" fontId="3" fillId="0" borderId="14" xfId="0" applyFont="1" applyBorder="1" applyAlignment="1">
      <alignment horizontal="center"/>
    </xf>
    <xf numFmtId="0" fontId="9" fillId="0" borderId="147" xfId="0" applyFont="1" applyFill="1" applyBorder="1" applyAlignment="1">
      <alignment horizontal="center" wrapText="1"/>
    </xf>
    <xf numFmtId="0" fontId="9" fillId="0" borderId="75" xfId="0" applyFont="1" applyFill="1" applyBorder="1" applyAlignment="1">
      <alignment horizontal="center" wrapText="1"/>
    </xf>
    <xf numFmtId="0" fontId="3" fillId="0" borderId="15" xfId="0" applyFont="1" applyBorder="1" applyAlignment="1">
      <alignment horizontal="center"/>
    </xf>
    <xf numFmtId="0" fontId="3" fillId="0" borderId="4"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xf>
    <xf numFmtId="0" fontId="3" fillId="0" borderId="50" xfId="0" applyFont="1" applyBorder="1" applyAlignment="1">
      <alignment horizontal="center"/>
    </xf>
    <xf numFmtId="0" fontId="3" fillId="0" borderId="52" xfId="0" applyFont="1" applyBorder="1" applyAlignment="1">
      <alignment horizontal="center"/>
    </xf>
    <xf numFmtId="0" fontId="3" fillId="0" borderId="31" xfId="0" applyFont="1" applyFill="1" applyBorder="1" applyAlignment="1">
      <alignment horizontal="center"/>
    </xf>
    <xf numFmtId="0" fontId="3" fillId="0" borderId="26" xfId="0" applyFont="1" applyFill="1" applyBorder="1" applyAlignment="1">
      <alignment horizontal="center"/>
    </xf>
    <xf numFmtId="0" fontId="3" fillId="0" borderId="31" xfId="0" applyFont="1" applyBorder="1" applyAlignment="1">
      <alignment horizontal="center" wrapText="1"/>
    </xf>
    <xf numFmtId="0" fontId="3" fillId="0" borderId="26" xfId="0" applyFont="1" applyBorder="1" applyAlignment="1">
      <alignment horizontal="center" wrapText="1"/>
    </xf>
    <xf numFmtId="0" fontId="0" fillId="0" borderId="0" xfId="0" applyAlignment="1">
      <alignment/>
    </xf>
    <xf numFmtId="0" fontId="8" fillId="0" borderId="0" xfId="0" applyFont="1" applyAlignment="1">
      <alignment/>
    </xf>
    <xf numFmtId="0" fontId="9" fillId="0" borderId="50" xfId="0" applyFont="1" applyFill="1" applyBorder="1" applyAlignment="1">
      <alignment horizontal="center" wrapText="1"/>
    </xf>
    <xf numFmtId="0" fontId="9" fillId="0" borderId="54" xfId="0" applyFont="1" applyFill="1" applyBorder="1" applyAlignment="1">
      <alignment horizontal="center" wrapText="1"/>
    </xf>
    <xf numFmtId="0" fontId="12" fillId="0" borderId="52" xfId="0" applyFont="1" applyBorder="1" applyAlignment="1">
      <alignment horizontal="center" wrapText="1"/>
    </xf>
    <xf numFmtId="0" fontId="14" fillId="0" borderId="50" xfId="0" applyFont="1" applyFill="1" applyBorder="1" applyAlignment="1">
      <alignment horizontal="center" wrapText="1"/>
    </xf>
    <xf numFmtId="0" fontId="14" fillId="0" borderId="54" xfId="0" applyFont="1" applyFill="1" applyBorder="1" applyAlignment="1">
      <alignment horizontal="center" wrapText="1"/>
    </xf>
    <xf numFmtId="0" fontId="12" fillId="0" borderId="273" xfId="0" applyFont="1" applyBorder="1" applyAlignment="1">
      <alignment/>
    </xf>
    <xf numFmtId="0" fontId="9" fillId="0" borderId="50" xfId="0" applyFont="1" applyFill="1" applyBorder="1" applyAlignment="1">
      <alignment horizontal="center"/>
    </xf>
    <xf numFmtId="0" fontId="9" fillId="0" borderId="54" xfId="0" applyFont="1" applyFill="1" applyBorder="1" applyAlignment="1">
      <alignment horizontal="center"/>
    </xf>
    <xf numFmtId="0" fontId="9" fillId="0" borderId="52" xfId="0" applyFont="1" applyFill="1" applyBorder="1" applyAlignment="1">
      <alignment horizontal="center"/>
    </xf>
    <xf numFmtId="0" fontId="9" fillId="0" borderId="145" xfId="0" applyFont="1" applyFill="1" applyBorder="1" applyAlignment="1">
      <alignment horizontal="center" wrapText="1"/>
    </xf>
    <xf numFmtId="0" fontId="9" fillId="0" borderId="63" xfId="0" applyFont="1" applyFill="1" applyBorder="1" applyAlignment="1">
      <alignment horizontal="center" wrapText="1"/>
    </xf>
    <xf numFmtId="0" fontId="9" fillId="0" borderId="181" xfId="0" applyFont="1" applyFill="1" applyBorder="1" applyAlignment="1">
      <alignment horizontal="center" wrapText="1"/>
    </xf>
    <xf numFmtId="0" fontId="14" fillId="0" borderId="274" xfId="0" applyFont="1" applyFill="1" applyBorder="1" applyAlignment="1">
      <alignment horizontal="center" wrapText="1"/>
    </xf>
    <xf numFmtId="0" fontId="14" fillId="0" borderId="275" xfId="0" applyFont="1" applyFill="1" applyBorder="1" applyAlignment="1">
      <alignment horizontal="center" wrapText="1"/>
    </xf>
    <xf numFmtId="0" fontId="14" fillId="0" borderId="276" xfId="0" applyFont="1" applyFill="1" applyBorder="1" applyAlignment="1">
      <alignment horizontal="center" wrapText="1"/>
    </xf>
    <xf numFmtId="0" fontId="9" fillId="0" borderId="52" xfId="0" applyFont="1" applyFill="1" applyBorder="1" applyAlignment="1">
      <alignment horizontal="center" wrapText="1"/>
    </xf>
    <xf numFmtId="0" fontId="9" fillId="0" borderId="277" xfId="0" applyFont="1" applyFill="1" applyBorder="1" applyAlignment="1">
      <alignment horizontal="center" wrapText="1"/>
    </xf>
    <xf numFmtId="0" fontId="9" fillId="0" borderId="278" xfId="0" applyFont="1" applyFill="1" applyBorder="1" applyAlignment="1">
      <alignment horizontal="center" wrapText="1"/>
    </xf>
    <xf numFmtId="0" fontId="9" fillId="0" borderId="276" xfId="0" applyFont="1" applyFill="1" applyBorder="1" applyAlignment="1">
      <alignment horizontal="center" wrapText="1"/>
    </xf>
    <xf numFmtId="0" fontId="28" fillId="0" borderId="279" xfId="0" applyFont="1" applyFill="1" applyBorder="1" applyAlignment="1">
      <alignment horizontal="center" wrapText="1"/>
    </xf>
    <xf numFmtId="0" fontId="28" fillId="0" borderId="280" xfId="0" applyFont="1" applyFill="1" applyBorder="1" applyAlignment="1">
      <alignment horizontal="center" wrapText="1"/>
    </xf>
    <xf numFmtId="0" fontId="28" fillId="0" borderId="281" xfId="0" applyFont="1" applyFill="1" applyBorder="1" applyAlignment="1">
      <alignment horizontal="center" wrapText="1"/>
    </xf>
    <xf numFmtId="0" fontId="28" fillId="0" borderId="282" xfId="0" applyFont="1" applyFill="1" applyBorder="1" applyAlignment="1">
      <alignment horizontal="center" wrapText="1"/>
    </xf>
    <xf numFmtId="0" fontId="28" fillId="0" borderId="50" xfId="0" applyFont="1" applyFill="1" applyBorder="1" applyAlignment="1">
      <alignment horizontal="center" wrapText="1"/>
    </xf>
    <xf numFmtId="0" fontId="28" fillId="0" borderId="54" xfId="0" applyFont="1" applyFill="1" applyBorder="1" applyAlignment="1">
      <alignment horizontal="center" wrapText="1"/>
    </xf>
    <xf numFmtId="0" fontId="28" fillId="0" borderId="52" xfId="0" applyFont="1" applyFill="1" applyBorder="1" applyAlignment="1">
      <alignment horizontal="center" wrapText="1"/>
    </xf>
    <xf numFmtId="0" fontId="28" fillId="0" borderId="283" xfId="0" applyFont="1" applyFill="1" applyBorder="1" applyAlignment="1">
      <alignment horizontal="center" wrapText="1"/>
    </xf>
    <xf numFmtId="0" fontId="28" fillId="0" borderId="275" xfId="0" applyFont="1" applyFill="1" applyBorder="1" applyAlignment="1">
      <alignment horizontal="center" wrapText="1"/>
    </xf>
    <xf numFmtId="0" fontId="28" fillId="0" borderId="284" xfId="0" applyFont="1" applyFill="1" applyBorder="1" applyAlignment="1">
      <alignment horizontal="center" wrapText="1"/>
    </xf>
    <xf numFmtId="0" fontId="28" fillId="0" borderId="259" xfId="0" applyFont="1" applyFill="1" applyBorder="1" applyAlignment="1">
      <alignment horizontal="center" wrapText="1"/>
    </xf>
    <xf numFmtId="0" fontId="28" fillId="0" borderId="201" xfId="0" applyFont="1" applyFill="1" applyBorder="1" applyAlignment="1">
      <alignment horizontal="center" wrapText="1"/>
    </xf>
    <xf numFmtId="0" fontId="28" fillId="0" borderId="273" xfId="0" applyFont="1" applyFill="1" applyBorder="1" applyAlignment="1">
      <alignment horizontal="center" wrapText="1"/>
    </xf>
    <xf numFmtId="0" fontId="28" fillId="0" borderId="146" xfId="0" applyFont="1" applyFill="1" applyBorder="1" applyAlignment="1">
      <alignment horizontal="center" wrapText="1"/>
    </xf>
    <xf numFmtId="0" fontId="3" fillId="0" borderId="3" xfId="0" applyFont="1" applyBorder="1" applyAlignment="1">
      <alignment horizontal="center"/>
    </xf>
    <xf numFmtId="0" fontId="8" fillId="0" borderId="0" xfId="0" applyFont="1" applyBorder="1" applyAlignment="1">
      <alignment horizontal="center"/>
    </xf>
    <xf numFmtId="0" fontId="3" fillId="0" borderId="285" xfId="0" applyFont="1" applyBorder="1" applyAlignment="1">
      <alignment horizontal="center"/>
    </xf>
    <xf numFmtId="0" fontId="3" fillId="0" borderId="71" xfId="0" applyFont="1" applyBorder="1" applyAlignment="1">
      <alignment horizontal="center"/>
    </xf>
    <xf numFmtId="0" fontId="3" fillId="0" borderId="42" xfId="0" applyFont="1" applyBorder="1" applyAlignment="1">
      <alignment wrapText="1"/>
    </xf>
    <xf numFmtId="0" fontId="0" fillId="0" borderId="272" xfId="0" applyBorder="1" applyAlignment="1">
      <alignment wrapText="1"/>
    </xf>
    <xf numFmtId="0" fontId="16" fillId="0" borderId="2" xfId="0" applyFont="1" applyBorder="1" applyAlignment="1">
      <alignment horizontal="center"/>
    </xf>
    <xf numFmtId="0" fontId="16" fillId="0" borderId="3" xfId="0" applyFont="1" applyBorder="1" applyAlignment="1">
      <alignment horizontal="center"/>
    </xf>
    <xf numFmtId="0" fontId="16" fillId="0" borderId="4" xfId="0" applyFont="1" applyBorder="1" applyAlignment="1">
      <alignment horizontal="center"/>
    </xf>
    <xf numFmtId="0" fontId="3" fillId="0" borderId="44" xfId="0" applyFont="1" applyBorder="1" applyAlignment="1">
      <alignment horizontal="center"/>
    </xf>
    <xf numFmtId="0" fontId="3" fillId="0" borderId="55" xfId="0" applyFont="1" applyBorder="1" applyAlignment="1">
      <alignment horizontal="center"/>
    </xf>
    <xf numFmtId="0" fontId="0" fillId="0" borderId="2" xfId="0" applyBorder="1" applyAlignment="1">
      <alignment horizontal="center" wrapText="1"/>
    </xf>
    <xf numFmtId="0" fontId="0" fillId="0" borderId="14" xfId="0" applyBorder="1" applyAlignment="1">
      <alignment wrapText="1"/>
    </xf>
    <xf numFmtId="0" fontId="0" fillId="0" borderId="3" xfId="0" applyBorder="1" applyAlignment="1">
      <alignment horizontal="center" wrapText="1"/>
    </xf>
    <xf numFmtId="0" fontId="0" fillId="0" borderId="15" xfId="0" applyBorder="1" applyAlignment="1">
      <alignment wrapText="1"/>
    </xf>
    <xf numFmtId="0" fontId="0" fillId="0" borderId="4" xfId="0" applyBorder="1" applyAlignment="1">
      <alignment horizontal="center" wrapText="1"/>
    </xf>
    <xf numFmtId="0" fontId="0" fillId="0" borderId="286" xfId="0" applyFont="1" applyBorder="1" applyAlignment="1">
      <alignment horizontal="center" wrapText="1"/>
    </xf>
    <xf numFmtId="0" fontId="0" fillId="0" borderId="195" xfId="0" applyFont="1" applyBorder="1" applyAlignment="1">
      <alignment horizontal="center" wrapText="1"/>
    </xf>
    <xf numFmtId="0" fontId="3" fillId="0" borderId="285" xfId="0" applyFont="1" applyBorder="1" applyAlignment="1">
      <alignment horizontal="center"/>
    </xf>
    <xf numFmtId="0" fontId="0" fillId="0" borderId="71" xfId="0" applyBorder="1" applyAlignment="1">
      <alignment horizontal="center"/>
    </xf>
    <xf numFmtId="0" fontId="0" fillId="0" borderId="31" xfId="0" applyFont="1" applyBorder="1" applyAlignment="1">
      <alignment horizontal="center" wrapText="1"/>
    </xf>
    <xf numFmtId="0" fontId="0" fillId="0" borderId="26" xfId="0" applyFont="1" applyBorder="1" applyAlignment="1">
      <alignment horizontal="center" wrapText="1"/>
    </xf>
    <xf numFmtId="0" fontId="24" fillId="0" borderId="0" xfId="0" applyFont="1" applyBorder="1" applyAlignment="1">
      <alignment horizontal="center" wrapText="1"/>
    </xf>
    <xf numFmtId="0" fontId="0" fillId="0" borderId="48" xfId="0" applyBorder="1" applyAlignment="1">
      <alignment/>
    </xf>
    <xf numFmtId="0" fontId="17"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Border="1" applyAlignment="1">
      <alignment/>
    </xf>
    <xf numFmtId="0" fontId="17" fillId="0" borderId="0" xfId="0" applyFont="1" applyAlignment="1">
      <alignment/>
    </xf>
    <xf numFmtId="0" fontId="0" fillId="0" borderId="0" xfId="0" applyBorder="1" applyAlignment="1">
      <alignment wrapText="1"/>
    </xf>
  </cellXfs>
  <cellStyles count="8">
    <cellStyle name="Normal" xfId="0"/>
    <cellStyle name="Comma" xfId="15"/>
    <cellStyle name="Comma [0]" xfId="16"/>
    <cellStyle name="Hyperlink" xfId="17"/>
    <cellStyle name="Followed 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9"/>
  <sheetViews>
    <sheetView workbookViewId="0" topLeftCell="A1">
      <selection activeCell="A17" sqref="A17"/>
    </sheetView>
  </sheetViews>
  <sheetFormatPr defaultColWidth="9.140625" defaultRowHeight="12.75"/>
  <cols>
    <col min="1" max="1" width="50.7109375" style="0" customWidth="1"/>
    <col min="2" max="6" width="12.8515625" style="0" customWidth="1"/>
  </cols>
  <sheetData>
    <row r="1" ht="12.75">
      <c r="E1" t="s">
        <v>2</v>
      </c>
    </row>
    <row r="3" spans="1:5" ht="12.75">
      <c r="A3" s="839" t="s">
        <v>372</v>
      </c>
      <c r="B3" s="840"/>
      <c r="C3" s="840"/>
      <c r="D3" s="840"/>
      <c r="E3" s="840"/>
    </row>
    <row r="6" ht="13.5" thickBot="1">
      <c r="E6" t="s">
        <v>4</v>
      </c>
    </row>
    <row r="7" spans="1:6" ht="45.75" customHeight="1" thickBot="1">
      <c r="A7" s="3" t="s">
        <v>3</v>
      </c>
      <c r="B7" s="3" t="s">
        <v>190</v>
      </c>
      <c r="C7" s="3" t="s">
        <v>194</v>
      </c>
      <c r="D7" s="3" t="s">
        <v>310</v>
      </c>
      <c r="E7" s="3" t="s">
        <v>338</v>
      </c>
      <c r="F7" s="3" t="s">
        <v>371</v>
      </c>
    </row>
    <row r="8" spans="1:6" ht="12.75">
      <c r="A8" s="4" t="s">
        <v>5</v>
      </c>
      <c r="B8" s="6"/>
      <c r="C8" s="6"/>
      <c r="D8" s="6"/>
      <c r="E8" s="6"/>
      <c r="F8" s="6"/>
    </row>
    <row r="9" spans="1:6" ht="12.75">
      <c r="A9" s="7" t="s">
        <v>6</v>
      </c>
      <c r="B9" s="9">
        <v>29945</v>
      </c>
      <c r="C9" s="9">
        <v>24341</v>
      </c>
      <c r="D9" s="9">
        <v>5832</v>
      </c>
      <c r="E9" s="9">
        <v>6649</v>
      </c>
      <c r="F9" s="9">
        <v>8435</v>
      </c>
    </row>
    <row r="10" spans="1:6" ht="12.75">
      <c r="A10" s="7" t="s">
        <v>7</v>
      </c>
      <c r="B10" s="9">
        <v>3826397</v>
      </c>
      <c r="C10" s="9">
        <v>5310201</v>
      </c>
      <c r="D10" s="9">
        <v>5455152</v>
      </c>
      <c r="E10" s="9">
        <v>5349890</v>
      </c>
      <c r="F10" s="9">
        <v>4595900</v>
      </c>
    </row>
    <row r="11" spans="1:6" ht="12.75">
      <c r="A11" s="7" t="s">
        <v>8</v>
      </c>
      <c r="B11" s="9">
        <v>12450</v>
      </c>
      <c r="C11" s="9">
        <v>10251</v>
      </c>
      <c r="D11" s="9">
        <v>7278</v>
      </c>
      <c r="E11" s="9">
        <v>10238</v>
      </c>
      <c r="F11" s="9">
        <v>5991</v>
      </c>
    </row>
    <row r="12" spans="1:6" ht="12.75">
      <c r="A12" s="7" t="s">
        <v>9</v>
      </c>
      <c r="B12" s="9">
        <v>70130</v>
      </c>
      <c r="C12" s="9">
        <v>67069</v>
      </c>
      <c r="D12" s="9">
        <v>63472</v>
      </c>
      <c r="E12" s="9">
        <v>60739</v>
      </c>
      <c r="F12" s="9">
        <v>640378</v>
      </c>
    </row>
    <row r="13" spans="1:6" ht="12.75">
      <c r="A13" s="10" t="s">
        <v>13</v>
      </c>
      <c r="B13" s="12">
        <f>SUM(B9:B12)</f>
        <v>3938922</v>
      </c>
      <c r="C13" s="12">
        <f>SUM(C9:C12)</f>
        <v>5411862</v>
      </c>
      <c r="D13" s="12">
        <f>SUM(D9:D12)</f>
        <v>5531734</v>
      </c>
      <c r="E13" s="12">
        <f>SUM(E9:E12)</f>
        <v>5427516</v>
      </c>
      <c r="F13" s="12">
        <f>SUM(F9:F12)</f>
        <v>5250704</v>
      </c>
    </row>
    <row r="14" spans="1:6" ht="12.75">
      <c r="A14" s="7" t="s">
        <v>10</v>
      </c>
      <c r="B14" s="9">
        <v>11321</v>
      </c>
      <c r="C14" s="9">
        <v>9803</v>
      </c>
      <c r="D14" s="9">
        <v>12693</v>
      </c>
      <c r="E14" s="9">
        <v>12100</v>
      </c>
      <c r="F14" s="9">
        <v>9983</v>
      </c>
    </row>
    <row r="15" spans="1:6" ht="12.75">
      <c r="A15" s="7" t="s">
        <v>11</v>
      </c>
      <c r="B15" s="9">
        <v>56410</v>
      </c>
      <c r="C15" s="9">
        <v>62515</v>
      </c>
      <c r="D15" s="9">
        <v>69991</v>
      </c>
      <c r="E15" s="9">
        <v>43800</v>
      </c>
      <c r="F15" s="9">
        <v>65653</v>
      </c>
    </row>
    <row r="16" spans="1:6" ht="12.75">
      <c r="A16" s="7" t="s">
        <v>25</v>
      </c>
      <c r="B16" s="9">
        <v>0</v>
      </c>
      <c r="C16" s="9">
        <v>0</v>
      </c>
      <c r="D16" s="9">
        <v>0</v>
      </c>
      <c r="E16" s="9">
        <v>0</v>
      </c>
      <c r="F16" s="9">
        <v>0</v>
      </c>
    </row>
    <row r="17" spans="1:6" ht="12.75">
      <c r="A17" s="7" t="s">
        <v>496</v>
      </c>
      <c r="B17" s="9">
        <v>125951</v>
      </c>
      <c r="C17" s="9">
        <v>96074</v>
      </c>
      <c r="D17" s="9">
        <v>104494</v>
      </c>
      <c r="E17" s="9">
        <v>519762</v>
      </c>
      <c r="F17" s="9">
        <v>539772</v>
      </c>
    </row>
    <row r="18" spans="1:6" ht="12.75">
      <c r="A18" s="7" t="s">
        <v>26</v>
      </c>
      <c r="B18" s="9">
        <v>24653</v>
      </c>
      <c r="C18" s="9">
        <v>36176</v>
      </c>
      <c r="D18" s="9">
        <v>15615</v>
      </c>
      <c r="E18" s="9">
        <v>45610</v>
      </c>
      <c r="F18" s="9">
        <v>27005</v>
      </c>
    </row>
    <row r="19" spans="1:6" ht="12.75">
      <c r="A19" s="10" t="s">
        <v>12</v>
      </c>
      <c r="B19" s="11">
        <f>SUM(B14:B18)</f>
        <v>218335</v>
      </c>
      <c r="C19" s="11">
        <f>SUM(C14:C18)</f>
        <v>204568</v>
      </c>
      <c r="D19" s="11">
        <f>SUM(D14:D18)</f>
        <v>202793</v>
      </c>
      <c r="E19" s="11">
        <f>SUM(E14:E18)</f>
        <v>621272</v>
      </c>
      <c r="F19" s="11">
        <f>SUM(F14:F18)</f>
        <v>642413</v>
      </c>
    </row>
    <row r="20" spans="1:6" ht="12.75">
      <c r="A20" s="13" t="s">
        <v>24</v>
      </c>
      <c r="B20" s="15">
        <f>B19+B13</f>
        <v>4157257</v>
      </c>
      <c r="C20" s="15">
        <f>C19+C13</f>
        <v>5616430</v>
      </c>
      <c r="D20" s="15">
        <f>D19+D13</f>
        <v>5734527</v>
      </c>
      <c r="E20" s="15">
        <f>E19+E13</f>
        <v>6048788</v>
      </c>
      <c r="F20" s="15">
        <f>F19+F13</f>
        <v>5893117</v>
      </c>
    </row>
    <row r="21" spans="1:6" ht="12.75">
      <c r="A21" s="16"/>
      <c r="B21" s="18"/>
      <c r="C21" s="18"/>
      <c r="D21" s="18"/>
      <c r="E21" s="18"/>
      <c r="F21" s="18"/>
    </row>
    <row r="22" spans="1:6" ht="12.75">
      <c r="A22" s="13" t="s">
        <v>14</v>
      </c>
      <c r="B22" s="9"/>
      <c r="C22" s="9"/>
      <c r="D22" s="9"/>
      <c r="E22" s="9"/>
      <c r="F22" s="9"/>
    </row>
    <row r="23" spans="1:6" s="57" customFormat="1" ht="12.75">
      <c r="A23" s="13" t="s">
        <v>195</v>
      </c>
      <c r="B23" s="15">
        <v>3458716</v>
      </c>
      <c r="C23" s="15">
        <v>4667422</v>
      </c>
      <c r="D23" s="15">
        <v>4827832</v>
      </c>
      <c r="E23" s="15">
        <v>4164929</v>
      </c>
      <c r="F23" s="15">
        <v>3824462</v>
      </c>
    </row>
    <row r="24" spans="1:6" s="57" customFormat="1" ht="12.75">
      <c r="A24" s="13" t="s">
        <v>196</v>
      </c>
      <c r="B24" s="15">
        <v>-88396</v>
      </c>
      <c r="C24" s="15">
        <v>73198</v>
      </c>
      <c r="D24" s="15">
        <v>59670</v>
      </c>
      <c r="E24" s="15">
        <v>509442</v>
      </c>
      <c r="F24" s="15">
        <v>514711</v>
      </c>
    </row>
    <row r="25" spans="1:6" ht="12.75">
      <c r="A25" s="7" t="s">
        <v>497</v>
      </c>
      <c r="B25" s="9">
        <v>303539</v>
      </c>
      <c r="C25" s="9">
        <v>293148</v>
      </c>
      <c r="D25" s="9">
        <v>278299</v>
      </c>
      <c r="E25" s="9">
        <v>1161692</v>
      </c>
      <c r="F25" s="9">
        <v>1183171</v>
      </c>
    </row>
    <row r="26" spans="1:6" ht="12.75">
      <c r="A26" s="7" t="s">
        <v>498</v>
      </c>
      <c r="B26" s="9">
        <v>244398</v>
      </c>
      <c r="C26" s="9">
        <v>523610</v>
      </c>
      <c r="D26" s="9">
        <v>508287</v>
      </c>
      <c r="E26" s="9">
        <v>156795</v>
      </c>
      <c r="F26" s="9">
        <v>318707</v>
      </c>
    </row>
    <row r="27" spans="1:6" ht="12.75">
      <c r="A27" s="7" t="s">
        <v>499</v>
      </c>
      <c r="B27" s="9">
        <v>239000</v>
      </c>
      <c r="C27" s="9">
        <v>59052</v>
      </c>
      <c r="D27" s="9">
        <v>60439</v>
      </c>
      <c r="E27" s="9">
        <v>55930</v>
      </c>
      <c r="F27" s="9">
        <v>52066</v>
      </c>
    </row>
    <row r="28" spans="1:6" s="57" customFormat="1" ht="12.75">
      <c r="A28" s="113" t="s">
        <v>197</v>
      </c>
      <c r="B28" s="114">
        <f>SUM(B25:B27)</f>
        <v>786937</v>
      </c>
      <c r="C28" s="114">
        <f>SUM(C25:C27)</f>
        <v>875810</v>
      </c>
      <c r="D28" s="114">
        <f>SUM(D25:D27)</f>
        <v>847025</v>
      </c>
      <c r="E28" s="114">
        <f>SUM(E25:E27)</f>
        <v>1374417</v>
      </c>
      <c r="F28" s="114">
        <f>SUM(F25:F27)</f>
        <v>1553944</v>
      </c>
    </row>
    <row r="29" spans="1:6" ht="13.5" thickBot="1">
      <c r="A29" s="22" t="s">
        <v>15</v>
      </c>
      <c r="B29" s="24">
        <f>SUM(B23:B27)</f>
        <v>4157257</v>
      </c>
      <c r="C29" s="24">
        <f>SUM(C23:C27)</f>
        <v>5616430</v>
      </c>
      <c r="D29" s="24">
        <f>SUM(D23:D27)</f>
        <v>5734527</v>
      </c>
      <c r="E29" s="24">
        <f>SUM(E23:E27)</f>
        <v>6048788</v>
      </c>
      <c r="F29" s="24">
        <f>SUM(F23:F27)</f>
        <v>5893117</v>
      </c>
    </row>
  </sheetData>
  <mergeCells count="1">
    <mergeCell ref="A3:E3"/>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B2:E48"/>
  <sheetViews>
    <sheetView workbookViewId="0" topLeftCell="A28">
      <selection activeCell="D53" sqref="D53"/>
    </sheetView>
  </sheetViews>
  <sheetFormatPr defaultColWidth="9.140625" defaultRowHeight="12.75"/>
  <cols>
    <col min="1" max="1" width="4.57421875" style="0" customWidth="1"/>
    <col min="2" max="2" width="46.7109375" style="0" customWidth="1"/>
    <col min="3" max="3" width="9.7109375" style="0" customWidth="1"/>
    <col min="4" max="4" width="10.8515625" style="0" customWidth="1"/>
    <col min="5" max="5" width="10.421875" style="0" customWidth="1"/>
  </cols>
  <sheetData>
    <row r="2" ht="12.75">
      <c r="D2" t="s">
        <v>52</v>
      </c>
    </row>
    <row r="5" spans="2:5" ht="12.75">
      <c r="B5" s="825" t="s">
        <v>410</v>
      </c>
      <c r="C5" s="825"/>
      <c r="D5" s="825"/>
      <c r="E5" s="825"/>
    </row>
    <row r="6" spans="2:5" ht="12.75">
      <c r="B6" s="826"/>
      <c r="C6" s="826"/>
      <c r="D6" s="826"/>
      <c r="E6" s="826"/>
    </row>
    <row r="7" spans="2:5" ht="12.75">
      <c r="B7" s="158"/>
      <c r="C7" s="158"/>
      <c r="D7" s="158"/>
      <c r="E7" s="158"/>
    </row>
    <row r="9" ht="13.5" thickBot="1">
      <c r="E9" t="s">
        <v>4</v>
      </c>
    </row>
    <row r="10" spans="2:5" ht="12.75">
      <c r="B10" s="832" t="s">
        <v>3</v>
      </c>
      <c r="C10" s="50" t="s">
        <v>31</v>
      </c>
      <c r="D10" s="50" t="s">
        <v>155</v>
      </c>
      <c r="E10" s="837" t="s">
        <v>29</v>
      </c>
    </row>
    <row r="11" spans="2:5" ht="13.5" thickBot="1">
      <c r="B11" s="833"/>
      <c r="C11" s="836" t="s">
        <v>53</v>
      </c>
      <c r="D11" s="836"/>
      <c r="E11" s="838"/>
    </row>
    <row r="12" spans="2:5" ht="12.75">
      <c r="B12" s="7" t="s">
        <v>216</v>
      </c>
      <c r="C12" s="172">
        <v>136581</v>
      </c>
      <c r="D12" s="172">
        <v>135804</v>
      </c>
      <c r="E12" s="817">
        <v>129852</v>
      </c>
    </row>
    <row r="13" spans="2:5" ht="12.75">
      <c r="B13" s="7" t="s">
        <v>54</v>
      </c>
      <c r="C13" s="172">
        <v>43659</v>
      </c>
      <c r="D13" s="172">
        <v>42099</v>
      </c>
      <c r="E13" s="817">
        <v>39112</v>
      </c>
    </row>
    <row r="14" spans="2:5" ht="12.75">
      <c r="B14" s="7" t="s">
        <v>217</v>
      </c>
      <c r="C14" s="172">
        <v>154186</v>
      </c>
      <c r="D14" s="172">
        <v>156064</v>
      </c>
      <c r="E14" s="817">
        <v>140577</v>
      </c>
    </row>
    <row r="15" spans="2:5" ht="12.75">
      <c r="B15" s="7" t="s">
        <v>324</v>
      </c>
      <c r="C15" s="8">
        <v>20000</v>
      </c>
      <c r="D15" s="8">
        <v>74357</v>
      </c>
      <c r="E15" s="9">
        <v>62590</v>
      </c>
    </row>
    <row r="16" spans="2:5" ht="12.75">
      <c r="B16" s="7" t="s">
        <v>218</v>
      </c>
      <c r="C16" s="8">
        <v>23635</v>
      </c>
      <c r="D16" s="8">
        <v>23735</v>
      </c>
      <c r="E16" s="9">
        <v>20018</v>
      </c>
    </row>
    <row r="17" spans="2:5" ht="12.75">
      <c r="B17" s="7" t="s">
        <v>118</v>
      </c>
      <c r="C17" s="8">
        <v>2160</v>
      </c>
      <c r="D17" s="8">
        <v>2160</v>
      </c>
      <c r="E17" s="9">
        <v>0</v>
      </c>
    </row>
    <row r="18" spans="2:5" ht="12.75">
      <c r="B18" s="7" t="s">
        <v>119</v>
      </c>
      <c r="C18" s="8">
        <v>62557</v>
      </c>
      <c r="D18" s="8">
        <v>66879</v>
      </c>
      <c r="E18" s="9">
        <v>6245</v>
      </c>
    </row>
    <row r="19" spans="2:5" ht="12.75">
      <c r="B19" s="7" t="s">
        <v>325</v>
      </c>
      <c r="C19" s="8">
        <v>38560</v>
      </c>
      <c r="D19" s="8">
        <v>54060</v>
      </c>
      <c r="E19" s="9">
        <v>48605</v>
      </c>
    </row>
    <row r="20" spans="2:5" ht="12.75">
      <c r="B20" s="7" t="s">
        <v>221</v>
      </c>
      <c r="C20" s="8">
        <v>0</v>
      </c>
      <c r="D20" s="8">
        <v>0</v>
      </c>
      <c r="E20" s="9"/>
    </row>
    <row r="21" spans="2:5" ht="12.75">
      <c r="B21" s="7" t="s">
        <v>232</v>
      </c>
      <c r="C21" s="8">
        <v>7663</v>
      </c>
      <c r="D21" s="8">
        <v>7663</v>
      </c>
      <c r="E21" s="9">
        <v>6783</v>
      </c>
    </row>
    <row r="22" spans="2:5" ht="12.75">
      <c r="B22" s="7" t="s">
        <v>627</v>
      </c>
      <c r="C22" s="8">
        <v>11618</v>
      </c>
      <c r="D22" s="8">
        <v>4138</v>
      </c>
      <c r="E22" s="9">
        <v>4138</v>
      </c>
    </row>
    <row r="23" spans="2:5" ht="12.75">
      <c r="B23" s="7" t="s">
        <v>628</v>
      </c>
      <c r="C23" s="8">
        <v>4553</v>
      </c>
      <c r="D23" s="8">
        <v>15058</v>
      </c>
      <c r="E23" s="9">
        <v>15058</v>
      </c>
    </row>
    <row r="24" spans="2:5" ht="12.75">
      <c r="B24" s="7" t="s">
        <v>62</v>
      </c>
      <c r="C24" s="8">
        <v>9553</v>
      </c>
      <c r="D24" s="8">
        <v>8211</v>
      </c>
      <c r="E24" s="9">
        <v>8081</v>
      </c>
    </row>
    <row r="25" spans="2:5" ht="12.75">
      <c r="B25" s="7" t="s">
        <v>630</v>
      </c>
      <c r="C25" s="8">
        <v>400</v>
      </c>
      <c r="D25" s="8">
        <v>2714</v>
      </c>
      <c r="E25" s="9">
        <v>2314</v>
      </c>
    </row>
    <row r="26" spans="2:5" ht="12.75">
      <c r="B26" s="7" t="s">
        <v>63</v>
      </c>
      <c r="C26" s="8">
        <v>1910</v>
      </c>
      <c r="D26" s="8">
        <v>1631</v>
      </c>
      <c r="E26" s="9">
        <v>1631</v>
      </c>
    </row>
    <row r="27" spans="2:5" ht="12.75">
      <c r="B27" s="7" t="s">
        <v>64</v>
      </c>
      <c r="C27" s="8">
        <v>500</v>
      </c>
      <c r="D27" s="8">
        <v>500</v>
      </c>
      <c r="E27" s="9">
        <v>617</v>
      </c>
    </row>
    <row r="28" spans="2:5" ht="12.75">
      <c r="B28" s="7" t="s">
        <v>66</v>
      </c>
      <c r="C28" s="8">
        <v>1250</v>
      </c>
      <c r="D28" s="8">
        <v>1250</v>
      </c>
      <c r="E28" s="9">
        <v>930</v>
      </c>
    </row>
    <row r="29" spans="2:5" ht="12.75">
      <c r="B29" s="7" t="s">
        <v>626</v>
      </c>
      <c r="C29" s="8">
        <v>1070</v>
      </c>
      <c r="D29" s="8">
        <v>1076</v>
      </c>
      <c r="E29" s="9">
        <v>1004</v>
      </c>
    </row>
    <row r="30" spans="2:5" ht="12.75">
      <c r="B30" s="7" t="s">
        <v>629</v>
      </c>
      <c r="C30" s="8">
        <v>550</v>
      </c>
      <c r="D30" s="8">
        <v>550</v>
      </c>
      <c r="E30" s="9">
        <v>425</v>
      </c>
    </row>
    <row r="31" spans="2:5" ht="12.75">
      <c r="B31" s="7" t="s">
        <v>68</v>
      </c>
      <c r="C31" s="8">
        <v>499</v>
      </c>
      <c r="D31" s="8">
        <v>0</v>
      </c>
      <c r="E31" s="9">
        <v>276</v>
      </c>
    </row>
    <row r="32" spans="2:5" ht="12.75">
      <c r="B32" s="7" t="s">
        <v>69</v>
      </c>
      <c r="C32" s="8">
        <v>1700</v>
      </c>
      <c r="D32" s="8">
        <v>930</v>
      </c>
      <c r="E32" s="9">
        <v>280</v>
      </c>
    </row>
    <row r="33" spans="2:5" ht="12.75">
      <c r="B33" s="7" t="s">
        <v>176</v>
      </c>
      <c r="C33" s="8">
        <v>540</v>
      </c>
      <c r="D33" s="8">
        <v>540</v>
      </c>
      <c r="E33" s="9"/>
    </row>
    <row r="34" spans="2:5" ht="12.75">
      <c r="B34" s="33" t="s">
        <v>631</v>
      </c>
      <c r="C34" s="8">
        <v>0</v>
      </c>
      <c r="D34" s="8">
        <v>120</v>
      </c>
      <c r="E34" s="9">
        <v>120</v>
      </c>
    </row>
    <row r="35" spans="2:5" ht="12.75">
      <c r="B35" s="33" t="s">
        <v>233</v>
      </c>
      <c r="C35" s="8">
        <v>0</v>
      </c>
      <c r="D35" s="8">
        <v>1399</v>
      </c>
      <c r="E35" s="9">
        <v>1399</v>
      </c>
    </row>
    <row r="36" spans="2:5" ht="12.75">
      <c r="B36" s="33" t="s">
        <v>192</v>
      </c>
      <c r="C36" s="8">
        <v>0</v>
      </c>
      <c r="D36" s="8">
        <v>3414</v>
      </c>
      <c r="E36" s="9">
        <v>3414</v>
      </c>
    </row>
    <row r="37" spans="2:5" ht="12.75">
      <c r="B37" s="7" t="s">
        <v>632</v>
      </c>
      <c r="C37" s="8">
        <v>0</v>
      </c>
      <c r="D37" s="8">
        <v>1180</v>
      </c>
      <c r="E37" s="9">
        <v>1911</v>
      </c>
    </row>
    <row r="38" spans="2:5" ht="12.75">
      <c r="B38" s="7" t="s">
        <v>633</v>
      </c>
      <c r="C38" s="27">
        <v>0</v>
      </c>
      <c r="D38" s="27">
        <v>0</v>
      </c>
      <c r="E38" s="28">
        <v>750</v>
      </c>
    </row>
    <row r="39" spans="2:5" ht="12.75">
      <c r="B39" s="7" t="s">
        <v>121</v>
      </c>
      <c r="C39" s="173">
        <v>13088</v>
      </c>
      <c r="D39" s="173">
        <v>8988</v>
      </c>
      <c r="E39" s="818">
        <v>8988</v>
      </c>
    </row>
    <row r="40" spans="2:5" ht="13.5" thickBot="1">
      <c r="B40" s="81" t="s">
        <v>624</v>
      </c>
      <c r="C40" s="173">
        <v>683666</v>
      </c>
      <c r="D40" s="173">
        <v>609577</v>
      </c>
      <c r="E40" s="818">
        <v>612305</v>
      </c>
    </row>
    <row r="41" spans="2:5" ht="13.5" thickBot="1">
      <c r="B41" s="822" t="s">
        <v>74</v>
      </c>
      <c r="C41" s="108">
        <f>SUM(C12:C40)</f>
        <v>1219898</v>
      </c>
      <c r="D41" s="108">
        <f>SUM(D12:D40)</f>
        <v>1224097</v>
      </c>
      <c r="E41" s="823">
        <f>SUM(E12:E40)</f>
        <v>1117423</v>
      </c>
    </row>
    <row r="42" spans="2:5" ht="13.5" thickBot="1">
      <c r="B42" s="67" t="s">
        <v>75</v>
      </c>
      <c r="C42" s="820">
        <v>424384</v>
      </c>
      <c r="D42" s="821">
        <v>275530</v>
      </c>
      <c r="E42" s="69"/>
    </row>
    <row r="43" spans="2:5" ht="13.5" thickBot="1">
      <c r="B43" s="822" t="s">
        <v>76</v>
      </c>
      <c r="C43" s="108">
        <f>SUM(C41:C42)</f>
        <v>1644282</v>
      </c>
      <c r="D43" s="108">
        <f>SUM(D41:D42)</f>
        <v>1499627</v>
      </c>
      <c r="E43" s="823">
        <f>SUM(E41:E42)</f>
        <v>1117423</v>
      </c>
    </row>
    <row r="44" spans="2:5" ht="12.75">
      <c r="B44" s="33" t="s">
        <v>625</v>
      </c>
      <c r="C44" s="820"/>
      <c r="D44" s="821"/>
      <c r="E44" s="21">
        <v>10000</v>
      </c>
    </row>
    <row r="45" spans="2:5" ht="12.75">
      <c r="B45" s="7" t="s">
        <v>72</v>
      </c>
      <c r="C45" s="174"/>
      <c r="D45" s="173"/>
      <c r="E45" s="9">
        <v>880</v>
      </c>
    </row>
    <row r="46" spans="2:5" ht="12.75">
      <c r="B46" s="7" t="s">
        <v>124</v>
      </c>
      <c r="C46" s="8"/>
      <c r="D46" s="8"/>
      <c r="E46" s="9"/>
    </row>
    <row r="47" spans="2:5" ht="13.5" thickBot="1">
      <c r="B47" s="81" t="s">
        <v>77</v>
      </c>
      <c r="C47" s="27"/>
      <c r="D47" s="27"/>
      <c r="E47" s="28">
        <v>-27312</v>
      </c>
    </row>
    <row r="48" spans="2:5" ht="13.5" thickBot="1">
      <c r="B48" s="63" t="s">
        <v>43</v>
      </c>
      <c r="C48" s="38">
        <f>SUM(C43:C47)</f>
        <v>1644282</v>
      </c>
      <c r="D48" s="38">
        <f>SUM(D43:D47)</f>
        <v>1499627</v>
      </c>
      <c r="E48" s="41">
        <f>SUM(E43:E47)</f>
        <v>1100991</v>
      </c>
    </row>
  </sheetData>
  <mergeCells count="4">
    <mergeCell ref="C11:D11"/>
    <mergeCell ref="E10:E11"/>
    <mergeCell ref="B10:B11"/>
    <mergeCell ref="B5:E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44"/>
  <sheetViews>
    <sheetView workbookViewId="0" topLeftCell="A16">
      <selection activeCell="C34" sqref="C34:E35"/>
    </sheetView>
  </sheetViews>
  <sheetFormatPr defaultColWidth="9.140625" defaultRowHeight="12.75"/>
  <cols>
    <col min="2" max="2" width="37.7109375" style="0" customWidth="1"/>
  </cols>
  <sheetData>
    <row r="1" ht="12.75">
      <c r="D1" t="s">
        <v>157</v>
      </c>
    </row>
    <row r="3" spans="1:5" ht="12.75">
      <c r="A3" s="825" t="s">
        <v>411</v>
      </c>
      <c r="B3" s="827"/>
      <c r="C3" s="827"/>
      <c r="D3" s="827"/>
      <c r="E3" s="827"/>
    </row>
    <row r="4" spans="1:5" ht="12.75">
      <c r="A4" s="827"/>
      <c r="B4" s="827"/>
      <c r="C4" s="827"/>
      <c r="D4" s="827"/>
      <c r="E4" s="827"/>
    </row>
    <row r="5" ht="12.75">
      <c r="D5" t="s">
        <v>4</v>
      </c>
    </row>
    <row r="6" ht="13.5" thickBot="1"/>
    <row r="7" spans="2:5" ht="12.75">
      <c r="B7" s="832" t="s">
        <v>3</v>
      </c>
      <c r="C7" s="50" t="s">
        <v>31</v>
      </c>
      <c r="D7" s="50" t="s">
        <v>155</v>
      </c>
      <c r="E7" s="837" t="s">
        <v>29</v>
      </c>
    </row>
    <row r="8" spans="2:5" ht="13.5" thickBot="1">
      <c r="B8" s="833"/>
      <c r="C8" s="836" t="s">
        <v>53</v>
      </c>
      <c r="D8" s="836"/>
      <c r="E8" s="838"/>
    </row>
    <row r="9" spans="2:5" ht="12.75">
      <c r="B9" s="33" t="s">
        <v>216</v>
      </c>
      <c r="C9" s="20">
        <v>0</v>
      </c>
      <c r="D9" s="20">
        <v>604</v>
      </c>
      <c r="E9" s="21">
        <v>605</v>
      </c>
    </row>
    <row r="10" spans="2:5" ht="12.75">
      <c r="B10" s="7" t="s">
        <v>54</v>
      </c>
      <c r="C10" s="8">
        <v>0</v>
      </c>
      <c r="D10" s="8">
        <v>161</v>
      </c>
      <c r="E10" s="9">
        <v>161</v>
      </c>
    </row>
    <row r="11" spans="2:5" ht="12.75">
      <c r="B11" s="7" t="s">
        <v>55</v>
      </c>
      <c r="C11" s="8">
        <v>650</v>
      </c>
      <c r="D11" s="8">
        <v>719</v>
      </c>
      <c r="E11" s="9">
        <v>635</v>
      </c>
    </row>
    <row r="12" spans="2:5" ht="12.75">
      <c r="B12" s="7" t="s">
        <v>56</v>
      </c>
      <c r="C12" s="8">
        <v>0</v>
      </c>
      <c r="D12" s="8">
        <v>0</v>
      </c>
      <c r="E12" s="9">
        <v>0</v>
      </c>
    </row>
    <row r="13" spans="2:5" ht="12.75">
      <c r="B13" s="7" t="s">
        <v>57</v>
      </c>
      <c r="C13" s="8">
        <v>0</v>
      </c>
      <c r="D13" s="8">
        <v>9</v>
      </c>
      <c r="E13" s="9">
        <v>11</v>
      </c>
    </row>
    <row r="14" spans="2:5" ht="12.75">
      <c r="B14" s="7" t="s">
        <v>58</v>
      </c>
      <c r="C14" s="8">
        <v>0</v>
      </c>
      <c r="D14" s="8">
        <v>0</v>
      </c>
      <c r="E14" s="9">
        <v>0</v>
      </c>
    </row>
    <row r="15" spans="2:5" ht="12.75">
      <c r="B15" s="7" t="s">
        <v>59</v>
      </c>
      <c r="C15" s="8">
        <v>50</v>
      </c>
      <c r="D15" s="8">
        <v>0</v>
      </c>
      <c r="E15" s="9">
        <v>0</v>
      </c>
    </row>
    <row r="16" spans="2:5" ht="12.75">
      <c r="B16" s="7" t="s">
        <v>60</v>
      </c>
      <c r="C16" s="8">
        <v>0</v>
      </c>
      <c r="D16" s="8">
        <v>0</v>
      </c>
      <c r="E16" s="9">
        <v>0</v>
      </c>
    </row>
    <row r="17" spans="2:5" ht="12.75">
      <c r="B17" s="7" t="s">
        <v>61</v>
      </c>
      <c r="C17" s="8">
        <v>0</v>
      </c>
      <c r="D17" s="8">
        <v>0</v>
      </c>
      <c r="E17" s="9">
        <v>0</v>
      </c>
    </row>
    <row r="18" spans="2:5" ht="12.75">
      <c r="B18" s="7" t="s">
        <v>62</v>
      </c>
      <c r="C18" s="8">
        <v>0</v>
      </c>
      <c r="D18" s="8">
        <v>0</v>
      </c>
      <c r="E18" s="9">
        <v>0</v>
      </c>
    </row>
    <row r="19" spans="2:5" ht="12.75">
      <c r="B19" s="7" t="s">
        <v>63</v>
      </c>
      <c r="C19" s="8">
        <v>0</v>
      </c>
      <c r="D19" s="8">
        <v>0</v>
      </c>
      <c r="E19" s="9">
        <v>0</v>
      </c>
    </row>
    <row r="20" spans="2:5" ht="12.75">
      <c r="B20" s="7" t="s">
        <v>64</v>
      </c>
      <c r="C20" s="8">
        <v>0</v>
      </c>
      <c r="D20" s="8">
        <v>0</v>
      </c>
      <c r="E20" s="9">
        <v>0</v>
      </c>
    </row>
    <row r="21" spans="2:5" ht="12.75">
      <c r="B21" s="7" t="s">
        <v>65</v>
      </c>
      <c r="C21" s="8">
        <v>0</v>
      </c>
      <c r="D21" s="8">
        <v>0</v>
      </c>
      <c r="E21" s="9">
        <v>0</v>
      </c>
    </row>
    <row r="22" spans="2:5" ht="12.75">
      <c r="B22" s="7" t="s">
        <v>66</v>
      </c>
      <c r="C22" s="8">
        <v>0</v>
      </c>
      <c r="D22" s="8">
        <v>0</v>
      </c>
      <c r="E22" s="9">
        <v>0</v>
      </c>
    </row>
    <row r="23" spans="2:5" ht="12.75">
      <c r="B23" s="7" t="s">
        <v>67</v>
      </c>
      <c r="C23" s="8">
        <v>0</v>
      </c>
      <c r="D23" s="8">
        <v>0</v>
      </c>
      <c r="E23" s="9">
        <v>0</v>
      </c>
    </row>
    <row r="24" spans="2:5" ht="12.75">
      <c r="B24" s="7" t="s">
        <v>68</v>
      </c>
      <c r="C24" s="8">
        <v>0</v>
      </c>
      <c r="D24" s="8">
        <v>0</v>
      </c>
      <c r="E24" s="9">
        <v>0</v>
      </c>
    </row>
    <row r="25" spans="2:5" ht="12.75">
      <c r="B25" s="7" t="s">
        <v>69</v>
      </c>
      <c r="C25" s="8">
        <v>0</v>
      </c>
      <c r="D25" s="8">
        <v>0</v>
      </c>
      <c r="E25" s="9">
        <v>0</v>
      </c>
    </row>
    <row r="26" spans="2:5" ht="12.75">
      <c r="B26" s="7" t="s">
        <v>70</v>
      </c>
      <c r="C26" s="8">
        <v>0</v>
      </c>
      <c r="D26" s="8">
        <v>0</v>
      </c>
      <c r="E26" s="9">
        <v>0</v>
      </c>
    </row>
    <row r="27" spans="2:5" ht="12.75">
      <c r="B27" s="7" t="s">
        <v>125</v>
      </c>
      <c r="C27" s="8">
        <v>0</v>
      </c>
      <c r="D27" s="8">
        <v>0</v>
      </c>
      <c r="E27" s="9">
        <v>0</v>
      </c>
    </row>
    <row r="28" spans="2:5" ht="12.75">
      <c r="B28" s="7" t="s">
        <v>128</v>
      </c>
      <c r="C28" s="8">
        <v>0</v>
      </c>
      <c r="D28" s="8">
        <v>0</v>
      </c>
      <c r="E28" s="9">
        <v>0</v>
      </c>
    </row>
    <row r="29" spans="2:5" ht="12.75">
      <c r="B29" s="7" t="s">
        <v>118</v>
      </c>
      <c r="C29" s="8">
        <v>0</v>
      </c>
      <c r="D29" s="8">
        <v>0</v>
      </c>
      <c r="E29" s="9">
        <v>0</v>
      </c>
    </row>
    <row r="30" spans="2:5" ht="12.75">
      <c r="B30" s="7" t="s">
        <v>119</v>
      </c>
      <c r="C30" s="8">
        <v>0</v>
      </c>
      <c r="D30" s="8">
        <v>0</v>
      </c>
      <c r="E30" s="9">
        <v>0</v>
      </c>
    </row>
    <row r="31" spans="2:5" ht="12.75">
      <c r="B31" s="7" t="s">
        <v>234</v>
      </c>
      <c r="C31" s="8">
        <v>0</v>
      </c>
      <c r="D31" s="8">
        <v>0</v>
      </c>
      <c r="E31" s="9">
        <v>0</v>
      </c>
    </row>
    <row r="32" spans="2:5" ht="12.75">
      <c r="B32" s="7" t="s">
        <v>120</v>
      </c>
      <c r="C32" s="8">
        <v>0</v>
      </c>
      <c r="D32" s="8">
        <v>0</v>
      </c>
      <c r="E32" s="9">
        <v>0</v>
      </c>
    </row>
    <row r="33" spans="2:5" ht="12.75">
      <c r="B33" s="7" t="s">
        <v>156</v>
      </c>
      <c r="C33" s="8">
        <v>0</v>
      </c>
      <c r="D33" s="8">
        <v>0</v>
      </c>
      <c r="E33" s="9">
        <v>0</v>
      </c>
    </row>
    <row r="34" spans="2:5" ht="12.75">
      <c r="B34" s="7" t="s">
        <v>71</v>
      </c>
      <c r="C34" s="8">
        <v>0</v>
      </c>
      <c r="D34" s="8">
        <v>0</v>
      </c>
      <c r="E34" s="9">
        <v>0</v>
      </c>
    </row>
    <row r="35" spans="2:5" ht="12.75">
      <c r="B35" s="7" t="s">
        <v>121</v>
      </c>
      <c r="C35" s="8">
        <v>0</v>
      </c>
      <c r="D35" s="8">
        <v>0</v>
      </c>
      <c r="E35" s="9">
        <v>0</v>
      </c>
    </row>
    <row r="36" spans="2:5" ht="12.75">
      <c r="B36" s="10" t="s">
        <v>74</v>
      </c>
      <c r="C36" s="11">
        <f>SUM(C9:C35)</f>
        <v>700</v>
      </c>
      <c r="D36" s="11">
        <f>SUM(D9:D35)</f>
        <v>1493</v>
      </c>
      <c r="E36" s="12">
        <f>SUM(E9:E35)</f>
        <v>1412</v>
      </c>
    </row>
    <row r="37" spans="2:5" ht="12.75">
      <c r="B37" s="7" t="s">
        <v>75</v>
      </c>
      <c r="C37" s="8">
        <v>0</v>
      </c>
      <c r="D37" s="8">
        <v>0</v>
      </c>
      <c r="E37" s="9">
        <v>0</v>
      </c>
    </row>
    <row r="38" spans="2:5" ht="12.75">
      <c r="B38" s="10" t="s">
        <v>76</v>
      </c>
      <c r="C38" s="11">
        <f>SUM(C36:C37)</f>
        <v>700</v>
      </c>
      <c r="D38" s="11">
        <f>SUM(D36:D37)</f>
        <v>1493</v>
      </c>
      <c r="E38" s="12">
        <f>SUM(E36:E37)</f>
        <v>1412</v>
      </c>
    </row>
    <row r="39" spans="2:5" ht="12.75">
      <c r="B39" s="7" t="s">
        <v>73</v>
      </c>
      <c r="C39" s="8">
        <v>0</v>
      </c>
      <c r="D39" s="8">
        <v>0</v>
      </c>
      <c r="E39" s="9">
        <v>0</v>
      </c>
    </row>
    <row r="40" spans="2:5" ht="12.75">
      <c r="B40" s="7" t="s">
        <v>72</v>
      </c>
      <c r="C40" s="8">
        <v>0</v>
      </c>
      <c r="D40" s="8">
        <v>0</v>
      </c>
      <c r="E40" s="9">
        <v>0</v>
      </c>
    </row>
    <row r="41" spans="2:5" ht="12.75">
      <c r="B41" s="7" t="s">
        <v>124</v>
      </c>
      <c r="C41" s="8">
        <v>0</v>
      </c>
      <c r="D41" s="8">
        <v>0</v>
      </c>
      <c r="E41" s="9">
        <v>0</v>
      </c>
    </row>
    <row r="42" spans="2:5" ht="12.75">
      <c r="B42" s="7" t="s">
        <v>77</v>
      </c>
      <c r="C42" s="8">
        <v>0</v>
      </c>
      <c r="D42" s="8">
        <v>0</v>
      </c>
      <c r="E42" s="9">
        <v>0</v>
      </c>
    </row>
    <row r="43" spans="2:5" ht="12.75">
      <c r="B43" s="7"/>
      <c r="C43" s="8"/>
      <c r="D43" s="8"/>
      <c r="E43" s="9"/>
    </row>
    <row r="44" spans="2:5" ht="13.5" thickBot="1">
      <c r="B44" s="22" t="s">
        <v>43</v>
      </c>
      <c r="C44" s="23">
        <f>SUM(C38:C42)</f>
        <v>700</v>
      </c>
      <c r="D44" s="23">
        <f>SUM(D38:D42)</f>
        <v>1493</v>
      </c>
      <c r="E44" s="24">
        <f>SUM(E38:E42)</f>
        <v>1412</v>
      </c>
    </row>
  </sheetData>
  <mergeCells count="4">
    <mergeCell ref="B7:B8"/>
    <mergeCell ref="E7:E8"/>
    <mergeCell ref="C8:D8"/>
    <mergeCell ref="A3:E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R46"/>
  <sheetViews>
    <sheetView workbookViewId="0" topLeftCell="AA25">
      <selection activeCell="L44" sqref="L44"/>
    </sheetView>
  </sheetViews>
  <sheetFormatPr defaultColWidth="9.140625" defaultRowHeight="12.75"/>
  <cols>
    <col min="1" max="1" width="4.8515625" style="0" customWidth="1"/>
    <col min="2" max="2" width="13.7109375" style="0" customWidth="1"/>
    <col min="3" max="7" width="6.421875" style="0" customWidth="1"/>
    <col min="8" max="8" width="6.57421875" style="0" customWidth="1"/>
    <col min="9" max="19" width="6.421875" style="0" customWidth="1"/>
    <col min="20" max="22" width="6.57421875" style="0" customWidth="1"/>
    <col min="23" max="29" width="6.421875" style="0" customWidth="1"/>
    <col min="30" max="30" width="8.28125" style="0" customWidth="1"/>
    <col min="31" max="31" width="7.7109375" style="0" customWidth="1"/>
    <col min="32" max="32" width="7.00390625" style="0" customWidth="1"/>
    <col min="33" max="34" width="6.7109375" style="0" customWidth="1"/>
    <col min="35" max="35" width="6.00390625" style="0" customWidth="1"/>
    <col min="36" max="36" width="7.28125" style="0" customWidth="1"/>
    <col min="37" max="37" width="6.7109375" style="0" customWidth="1"/>
    <col min="38" max="38" width="7.421875" style="0" customWidth="1"/>
    <col min="39" max="39" width="8.8515625" style="0" bestFit="1" customWidth="1"/>
    <col min="40" max="41" width="9.00390625" style="0" bestFit="1" customWidth="1"/>
  </cols>
  <sheetData>
    <row r="1" spans="2:39" ht="12.75">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828"/>
      <c r="AD1" s="828"/>
      <c r="AE1" s="828"/>
      <c r="AM1" t="s">
        <v>566</v>
      </c>
    </row>
    <row r="2" spans="2:31" ht="12.75">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75"/>
      <c r="AE2" s="175"/>
    </row>
    <row r="3" spans="2:31" ht="12.75">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75"/>
      <c r="AE3" s="175"/>
    </row>
    <row r="4" spans="2:31" ht="12.75">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75"/>
      <c r="AE4" s="175"/>
    </row>
    <row r="5" spans="2:31" ht="12.75">
      <c r="B5" s="829" t="s">
        <v>412</v>
      </c>
      <c r="C5" s="829"/>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165"/>
      <c r="AD5" s="165"/>
      <c r="AE5" s="165"/>
    </row>
    <row r="6" spans="2:31" ht="12.75">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row>
    <row r="7" spans="2:31" ht="12.75">
      <c r="B7" s="165"/>
      <c r="C7" s="165"/>
      <c r="D7" s="165"/>
      <c r="E7" s="165"/>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row>
    <row r="8" spans="2:31" ht="12.75">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row>
    <row r="9" spans="2:31" ht="12.75">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row>
    <row r="10" spans="2:43" ht="13.5" thickBot="1">
      <c r="B10" s="140"/>
      <c r="C10" s="830"/>
      <c r="D10" s="830"/>
      <c r="E10" s="830"/>
      <c r="F10" s="830"/>
      <c r="G10" s="830"/>
      <c r="H10" s="830"/>
      <c r="I10" s="830"/>
      <c r="J10" s="830"/>
      <c r="K10" s="830"/>
      <c r="L10" s="830"/>
      <c r="M10" s="830"/>
      <c r="N10" s="830"/>
      <c r="O10" s="830"/>
      <c r="P10" s="830"/>
      <c r="Q10" s="830"/>
      <c r="R10" s="830"/>
      <c r="S10" s="830"/>
      <c r="T10" s="830"/>
      <c r="U10" s="830"/>
      <c r="V10" s="830"/>
      <c r="W10" s="830"/>
      <c r="X10" s="830"/>
      <c r="Y10" s="830"/>
      <c r="Z10" s="830"/>
      <c r="AA10" s="831"/>
      <c r="AB10" s="831"/>
      <c r="AC10" s="177"/>
      <c r="AD10" s="140"/>
      <c r="AE10" s="177"/>
      <c r="AQ10" s="140" t="s">
        <v>127</v>
      </c>
    </row>
    <row r="11" spans="1:44" ht="27.75" customHeight="1" thickBot="1">
      <c r="A11" s="491"/>
      <c r="B11" s="505"/>
      <c r="C11" s="870" t="s">
        <v>397</v>
      </c>
      <c r="D11" s="871"/>
      <c r="E11" s="872"/>
      <c r="F11" s="873" t="s">
        <v>326</v>
      </c>
      <c r="G11" s="871"/>
      <c r="H11" s="872"/>
      <c r="I11" s="873" t="s">
        <v>327</v>
      </c>
      <c r="J11" s="871"/>
      <c r="K11" s="872"/>
      <c r="L11" s="873" t="s">
        <v>328</v>
      </c>
      <c r="M11" s="871"/>
      <c r="N11" s="872"/>
      <c r="O11" s="873" t="s">
        <v>329</v>
      </c>
      <c r="P11" s="871"/>
      <c r="Q11" s="872"/>
      <c r="R11" s="873" t="s">
        <v>330</v>
      </c>
      <c r="S11" s="871"/>
      <c r="T11" s="872"/>
      <c r="U11" s="873" t="s">
        <v>398</v>
      </c>
      <c r="V11" s="871"/>
      <c r="W11" s="872"/>
      <c r="X11" s="874" t="s">
        <v>562</v>
      </c>
      <c r="Y11" s="875"/>
      <c r="Z11" s="876"/>
      <c r="AA11" s="874" t="s">
        <v>563</v>
      </c>
      <c r="AB11" s="875"/>
      <c r="AC11" s="876"/>
      <c r="AD11" s="883" t="s">
        <v>564</v>
      </c>
      <c r="AE11" s="882"/>
      <c r="AF11" s="881"/>
      <c r="AG11" s="877" t="s">
        <v>399</v>
      </c>
      <c r="AH11" s="878"/>
      <c r="AI11" s="879"/>
      <c r="AJ11" s="877" t="s">
        <v>565</v>
      </c>
      <c r="AK11" s="878"/>
      <c r="AL11" s="879"/>
      <c r="AM11" s="880" t="s">
        <v>331</v>
      </c>
      <c r="AN11" s="881"/>
      <c r="AO11" s="881"/>
      <c r="AP11" s="882" t="s">
        <v>400</v>
      </c>
      <c r="AQ11" s="882"/>
      <c r="AR11" s="882"/>
    </row>
    <row r="12" spans="1:44" ht="23.25" thickBot="1">
      <c r="A12" s="492"/>
      <c r="B12" s="506"/>
      <c r="C12" s="774" t="s">
        <v>395</v>
      </c>
      <c r="D12" s="775" t="s">
        <v>396</v>
      </c>
      <c r="E12" s="776" t="s">
        <v>406</v>
      </c>
      <c r="F12" s="774" t="s">
        <v>395</v>
      </c>
      <c r="G12" s="775" t="s">
        <v>396</v>
      </c>
      <c r="H12" s="776" t="s">
        <v>406</v>
      </c>
      <c r="I12" s="774" t="s">
        <v>395</v>
      </c>
      <c r="J12" s="775" t="s">
        <v>396</v>
      </c>
      <c r="K12" s="776" t="s">
        <v>406</v>
      </c>
      <c r="L12" s="774" t="s">
        <v>395</v>
      </c>
      <c r="M12" s="775" t="s">
        <v>396</v>
      </c>
      <c r="N12" s="776" t="s">
        <v>406</v>
      </c>
      <c r="O12" s="774" t="s">
        <v>395</v>
      </c>
      <c r="P12" s="775" t="s">
        <v>396</v>
      </c>
      <c r="Q12" s="776" t="s">
        <v>406</v>
      </c>
      <c r="R12" s="774" t="s">
        <v>395</v>
      </c>
      <c r="S12" s="775" t="s">
        <v>396</v>
      </c>
      <c r="T12" s="776" t="s">
        <v>406</v>
      </c>
      <c r="U12" s="774" t="s">
        <v>395</v>
      </c>
      <c r="V12" s="775" t="s">
        <v>396</v>
      </c>
      <c r="W12" s="776" t="s">
        <v>406</v>
      </c>
      <c r="X12" s="774" t="s">
        <v>395</v>
      </c>
      <c r="Y12" s="775" t="s">
        <v>396</v>
      </c>
      <c r="Z12" s="776" t="s">
        <v>406</v>
      </c>
      <c r="AA12" s="774" t="s">
        <v>395</v>
      </c>
      <c r="AB12" s="775" t="s">
        <v>396</v>
      </c>
      <c r="AC12" s="776" t="s">
        <v>406</v>
      </c>
      <c r="AD12" s="774" t="s">
        <v>395</v>
      </c>
      <c r="AE12" s="775" t="s">
        <v>396</v>
      </c>
      <c r="AF12" s="776" t="s">
        <v>406</v>
      </c>
      <c r="AG12" s="774" t="s">
        <v>395</v>
      </c>
      <c r="AH12" s="775" t="s">
        <v>396</v>
      </c>
      <c r="AI12" s="776" t="s">
        <v>406</v>
      </c>
      <c r="AJ12" s="774" t="s">
        <v>395</v>
      </c>
      <c r="AK12" s="775" t="s">
        <v>396</v>
      </c>
      <c r="AL12" s="776" t="s">
        <v>406</v>
      </c>
      <c r="AM12" s="774" t="s">
        <v>395</v>
      </c>
      <c r="AN12" s="775" t="s">
        <v>396</v>
      </c>
      <c r="AO12" s="776" t="s">
        <v>406</v>
      </c>
      <c r="AP12" s="774" t="s">
        <v>395</v>
      </c>
      <c r="AQ12" s="775" t="s">
        <v>396</v>
      </c>
      <c r="AR12" s="776" t="s">
        <v>406</v>
      </c>
    </row>
    <row r="13" spans="1:44" ht="15" customHeight="1">
      <c r="A13" s="491"/>
      <c r="B13" s="506"/>
      <c r="C13" s="276"/>
      <c r="D13" s="274"/>
      <c r="E13" s="275"/>
      <c r="F13" s="273"/>
      <c r="G13" s="274"/>
      <c r="H13" s="275"/>
      <c r="I13" s="273"/>
      <c r="J13" s="274"/>
      <c r="K13" s="275"/>
      <c r="L13" s="273"/>
      <c r="M13" s="274"/>
      <c r="N13" s="275"/>
      <c r="O13" s="273"/>
      <c r="P13" s="274"/>
      <c r="Q13" s="275"/>
      <c r="R13" s="273"/>
      <c r="S13" s="274"/>
      <c r="T13" s="275"/>
      <c r="U13" s="273"/>
      <c r="V13" s="272"/>
      <c r="W13" s="275"/>
      <c r="X13" s="711"/>
      <c r="Y13" s="694"/>
      <c r="Z13" s="712"/>
      <c r="AA13" s="711"/>
      <c r="AB13" s="694"/>
      <c r="AC13" s="712"/>
      <c r="AD13" s="276"/>
      <c r="AE13" s="274"/>
      <c r="AF13" s="277"/>
      <c r="AG13" s="731"/>
      <c r="AH13" s="519"/>
      <c r="AI13" s="279"/>
      <c r="AJ13" s="731"/>
      <c r="AK13" s="519"/>
      <c r="AL13" s="279"/>
      <c r="AM13" s="276"/>
      <c r="AN13" s="518"/>
      <c r="AO13" s="279"/>
      <c r="AP13" s="276"/>
      <c r="AQ13" s="518"/>
      <c r="AR13" s="280"/>
    </row>
    <row r="14" spans="1:44" ht="15" customHeight="1">
      <c r="A14" s="493" t="s">
        <v>229</v>
      </c>
      <c r="B14" s="507" t="s">
        <v>304</v>
      </c>
      <c r="C14" s="331">
        <v>57200</v>
      </c>
      <c r="D14" s="283">
        <v>77060</v>
      </c>
      <c r="E14" s="283">
        <v>72617</v>
      </c>
      <c r="F14" s="281"/>
      <c r="G14" s="282"/>
      <c r="H14" s="283"/>
      <c r="I14" s="282">
        <v>477986</v>
      </c>
      <c r="J14" s="288">
        <v>477986</v>
      </c>
      <c r="K14" s="332">
        <v>492775</v>
      </c>
      <c r="L14" s="281"/>
      <c r="M14" s="282"/>
      <c r="N14" s="283"/>
      <c r="O14" s="281"/>
      <c r="P14" s="282"/>
      <c r="Q14" s="283"/>
      <c r="R14" s="281"/>
      <c r="S14" s="282">
        <v>329</v>
      </c>
      <c r="T14" s="283">
        <v>329</v>
      </c>
      <c r="U14" s="281"/>
      <c r="V14" s="284"/>
      <c r="W14" s="285"/>
      <c r="X14" s="699"/>
      <c r="Y14" s="692"/>
      <c r="Z14" s="700"/>
      <c r="AA14" s="699">
        <v>0</v>
      </c>
      <c r="AB14" s="692">
        <v>18878</v>
      </c>
      <c r="AC14" s="700">
        <v>18878</v>
      </c>
      <c r="AD14" s="286">
        <f>C14+F14+I14+L14+O14+R14+U14+AA14+X14</f>
        <v>535186</v>
      </c>
      <c r="AE14" s="286">
        <f>D14+G14+J14+M14+P14+S14+V14+AB14+Y14</f>
        <v>574253</v>
      </c>
      <c r="AF14" s="286">
        <f>E14+H14+K14+N14+Q14+T14+W14+AC14+Z14</f>
        <v>584599</v>
      </c>
      <c r="AG14" s="732">
        <v>13088</v>
      </c>
      <c r="AH14" s="289">
        <v>8988</v>
      </c>
      <c r="AI14" s="332">
        <v>8988</v>
      </c>
      <c r="AJ14" s="732"/>
      <c r="AK14" s="289"/>
      <c r="AL14" s="332">
        <v>4998</v>
      </c>
      <c r="AM14" s="286">
        <f>AD14+AG14</f>
        <v>548274</v>
      </c>
      <c r="AN14" s="290">
        <f>AE14+AH14</f>
        <v>583241</v>
      </c>
      <c r="AO14" s="292">
        <f>AF14+AI14+AL14</f>
        <v>598585</v>
      </c>
      <c r="AP14" s="286"/>
      <c r="AQ14" s="290"/>
      <c r="AR14" s="293"/>
    </row>
    <row r="15" spans="1:44" ht="15" customHeight="1" thickBot="1">
      <c r="A15" s="494"/>
      <c r="B15" s="508"/>
      <c r="C15" s="356"/>
      <c r="D15" s="295"/>
      <c r="E15" s="285"/>
      <c r="F15" s="294"/>
      <c r="G15" s="295"/>
      <c r="H15" s="285"/>
      <c r="I15" s="294"/>
      <c r="J15" s="295"/>
      <c r="K15" s="285"/>
      <c r="L15" s="294"/>
      <c r="M15" s="295"/>
      <c r="N15" s="285"/>
      <c r="O15" s="294"/>
      <c r="P15" s="295"/>
      <c r="Q15" s="285"/>
      <c r="R15" s="294"/>
      <c r="S15" s="295"/>
      <c r="T15" s="285"/>
      <c r="U15" s="294"/>
      <c r="V15" s="296"/>
      <c r="W15" s="285"/>
      <c r="X15" s="713"/>
      <c r="Y15" s="695"/>
      <c r="Z15" s="714"/>
      <c r="AA15" s="713"/>
      <c r="AB15" s="695"/>
      <c r="AC15" s="714"/>
      <c r="AD15" s="297"/>
      <c r="AE15" s="298"/>
      <c r="AF15" s="299"/>
      <c r="AG15" s="360"/>
      <c r="AH15" s="301"/>
      <c r="AI15" s="379"/>
      <c r="AJ15" s="360"/>
      <c r="AK15" s="301"/>
      <c r="AL15" s="379"/>
      <c r="AM15" s="745"/>
      <c r="AN15" s="302"/>
      <c r="AO15" s="303"/>
      <c r="AP15" s="304"/>
      <c r="AQ15" s="305"/>
      <c r="AR15" s="307"/>
    </row>
    <row r="16" spans="1:44" ht="20.25" customHeight="1" thickBot="1">
      <c r="A16" s="495"/>
      <c r="B16" s="509" t="s">
        <v>401</v>
      </c>
      <c r="C16" s="316">
        <f aca="true" t="shared" si="0" ref="C16:AR16">SUM(C14:C15)</f>
        <v>57200</v>
      </c>
      <c r="D16" s="309">
        <f t="shared" si="0"/>
        <v>77060</v>
      </c>
      <c r="E16" s="310">
        <f t="shared" si="0"/>
        <v>72617</v>
      </c>
      <c r="F16" s="308">
        <f t="shared" si="0"/>
        <v>0</v>
      </c>
      <c r="G16" s="309">
        <f t="shared" si="0"/>
        <v>0</v>
      </c>
      <c r="H16" s="310">
        <f t="shared" si="0"/>
        <v>0</v>
      </c>
      <c r="I16" s="308">
        <f t="shared" si="0"/>
        <v>477986</v>
      </c>
      <c r="J16" s="309">
        <f t="shared" si="0"/>
        <v>477986</v>
      </c>
      <c r="K16" s="310">
        <f t="shared" si="0"/>
        <v>492775</v>
      </c>
      <c r="L16" s="308">
        <f t="shared" si="0"/>
        <v>0</v>
      </c>
      <c r="M16" s="309">
        <f t="shared" si="0"/>
        <v>0</v>
      </c>
      <c r="N16" s="310">
        <f t="shared" si="0"/>
        <v>0</v>
      </c>
      <c r="O16" s="308">
        <f t="shared" si="0"/>
        <v>0</v>
      </c>
      <c r="P16" s="309">
        <f t="shared" si="0"/>
        <v>0</v>
      </c>
      <c r="Q16" s="310">
        <f>SUM(Q14:Q15)</f>
        <v>0</v>
      </c>
      <c r="R16" s="308">
        <f t="shared" si="0"/>
        <v>0</v>
      </c>
      <c r="S16" s="309">
        <f t="shared" si="0"/>
        <v>329</v>
      </c>
      <c r="T16" s="310">
        <f t="shared" si="0"/>
        <v>329</v>
      </c>
      <c r="U16" s="308">
        <f t="shared" si="0"/>
        <v>0</v>
      </c>
      <c r="V16" s="309">
        <f t="shared" si="0"/>
        <v>0</v>
      </c>
      <c r="W16" s="310">
        <f t="shared" si="0"/>
        <v>0</v>
      </c>
      <c r="X16" s="314">
        <f aca="true" t="shared" si="1" ref="X16:AD16">SUM(X14:X15)</f>
        <v>0</v>
      </c>
      <c r="Y16" s="318">
        <f t="shared" si="1"/>
        <v>0</v>
      </c>
      <c r="Z16" s="310">
        <f t="shared" si="1"/>
        <v>0</v>
      </c>
      <c r="AA16" s="314">
        <f t="shared" si="1"/>
        <v>0</v>
      </c>
      <c r="AB16" s="318">
        <f t="shared" si="1"/>
        <v>18878</v>
      </c>
      <c r="AC16" s="310">
        <f t="shared" si="1"/>
        <v>18878</v>
      </c>
      <c r="AD16" s="316">
        <f t="shared" si="1"/>
        <v>535186</v>
      </c>
      <c r="AE16" s="309">
        <f t="shared" si="0"/>
        <v>574253</v>
      </c>
      <c r="AF16" s="318">
        <f t="shared" si="0"/>
        <v>584599</v>
      </c>
      <c r="AG16" s="396">
        <f t="shared" si="0"/>
        <v>13088</v>
      </c>
      <c r="AH16" s="317">
        <f t="shared" si="0"/>
        <v>8988</v>
      </c>
      <c r="AI16" s="310">
        <f t="shared" si="0"/>
        <v>8988</v>
      </c>
      <c r="AJ16" s="396">
        <f>SUM(AJ14:AJ15)</f>
        <v>0</v>
      </c>
      <c r="AK16" s="317">
        <f>SUM(AK14:AK15)</f>
        <v>0</v>
      </c>
      <c r="AL16" s="310">
        <f>SUM(AL14:AL15)</f>
        <v>4998</v>
      </c>
      <c r="AM16" s="746">
        <f t="shared" si="0"/>
        <v>548274</v>
      </c>
      <c r="AN16" s="319">
        <f t="shared" si="0"/>
        <v>583241</v>
      </c>
      <c r="AO16" s="320">
        <f>SUM(AO14:AO15)</f>
        <v>598585</v>
      </c>
      <c r="AP16" s="321">
        <f t="shared" si="0"/>
        <v>0</v>
      </c>
      <c r="AQ16" s="321">
        <f t="shared" si="0"/>
        <v>0</v>
      </c>
      <c r="AR16" s="321">
        <f t="shared" si="0"/>
        <v>0</v>
      </c>
    </row>
    <row r="17" spans="1:44" ht="15" customHeight="1">
      <c r="A17" s="496"/>
      <c r="B17" s="510"/>
      <c r="C17" s="276"/>
      <c r="D17" s="274"/>
      <c r="E17" s="275"/>
      <c r="F17" s="273"/>
      <c r="G17" s="274"/>
      <c r="H17" s="275"/>
      <c r="I17" s="273"/>
      <c r="J17" s="274"/>
      <c r="K17" s="275"/>
      <c r="L17" s="273"/>
      <c r="M17" s="274"/>
      <c r="N17" s="275"/>
      <c r="O17" s="273"/>
      <c r="P17" s="274"/>
      <c r="Q17" s="275"/>
      <c r="R17" s="273"/>
      <c r="S17" s="274"/>
      <c r="T17" s="275"/>
      <c r="U17" s="323"/>
      <c r="V17" s="272"/>
      <c r="W17" s="275"/>
      <c r="X17" s="711"/>
      <c r="Y17" s="694"/>
      <c r="Z17" s="712"/>
      <c r="AA17" s="711"/>
      <c r="AB17" s="694"/>
      <c r="AC17" s="712"/>
      <c r="AD17" s="276"/>
      <c r="AE17" s="274"/>
      <c r="AF17" s="271"/>
      <c r="AG17" s="733"/>
      <c r="AH17" s="278"/>
      <c r="AI17" s="734"/>
      <c r="AJ17" s="733"/>
      <c r="AK17" s="278"/>
      <c r="AL17" s="734"/>
      <c r="AM17" s="733"/>
      <c r="AN17" s="278"/>
      <c r="AO17" s="277"/>
      <c r="AP17" s="325"/>
      <c r="AQ17" s="324"/>
      <c r="AR17" s="778"/>
    </row>
    <row r="18" spans="1:44" ht="15" customHeight="1">
      <c r="A18" s="497" t="s">
        <v>223</v>
      </c>
      <c r="B18" s="511" t="s">
        <v>298</v>
      </c>
      <c r="C18" s="502">
        <v>8076</v>
      </c>
      <c r="D18" s="288">
        <v>8076</v>
      </c>
      <c r="E18" s="687">
        <v>7074</v>
      </c>
      <c r="F18" s="326"/>
      <c r="G18" s="327"/>
      <c r="H18" s="328"/>
      <c r="I18" s="327"/>
      <c r="J18" s="288">
        <v>87</v>
      </c>
      <c r="K18" s="687">
        <v>87</v>
      </c>
      <c r="L18" s="327"/>
      <c r="M18" s="288"/>
      <c r="N18" s="687"/>
      <c r="O18" s="326"/>
      <c r="P18" s="327"/>
      <c r="Q18" s="328"/>
      <c r="R18" s="326"/>
      <c r="S18" s="327"/>
      <c r="T18" s="328"/>
      <c r="U18" s="329"/>
      <c r="V18" s="330"/>
      <c r="W18" s="328"/>
      <c r="X18" s="699"/>
      <c r="Y18" s="692"/>
      <c r="Z18" s="700"/>
      <c r="AA18" s="699"/>
      <c r="AB18" s="692"/>
      <c r="AC18" s="700"/>
      <c r="AD18" s="286">
        <f>C18+F18+I18+L18+O18+R18+U18+AA18+X18</f>
        <v>8076</v>
      </c>
      <c r="AE18" s="286">
        <f>D18+G18+J18+M18+P18+S18+V18+AB18+Y18</f>
        <v>8163</v>
      </c>
      <c r="AF18" s="286">
        <f>E18+H18+K18+N18+Q18+T18+W18+AC18+Z18</f>
        <v>7161</v>
      </c>
      <c r="AG18" s="378"/>
      <c r="AH18" s="334"/>
      <c r="AI18" s="735"/>
      <c r="AJ18" s="378"/>
      <c r="AK18" s="334"/>
      <c r="AL18" s="735"/>
      <c r="AM18" s="338">
        <f>AD18+AG18+AJ18</f>
        <v>8076</v>
      </c>
      <c r="AN18" s="339">
        <f>AE18+AH18+AK18</f>
        <v>8163</v>
      </c>
      <c r="AO18" s="335">
        <f>AF18+AI18+AL18</f>
        <v>7161</v>
      </c>
      <c r="AP18" s="346">
        <f>'k. ö.  int.'!AG19-'b. ö. int.'!AM18</f>
        <v>68999</v>
      </c>
      <c r="AQ18" s="291">
        <f>'k. ö.  int.'!AH19-'b. ö. int.'!AN18</f>
        <v>67478</v>
      </c>
      <c r="AR18" s="374">
        <f>'k. ö.  int.'!AI19-'b. ö. int.'!AO18</f>
        <v>69509</v>
      </c>
    </row>
    <row r="19" spans="1:44" ht="15" customHeight="1">
      <c r="A19" s="497"/>
      <c r="B19" s="511"/>
      <c r="C19" s="502"/>
      <c r="D19" s="333"/>
      <c r="E19" s="687"/>
      <c r="F19" s="326"/>
      <c r="G19" s="327"/>
      <c r="H19" s="328"/>
      <c r="I19" s="327"/>
      <c r="J19" s="333"/>
      <c r="K19" s="687"/>
      <c r="L19" s="327"/>
      <c r="M19" s="333"/>
      <c r="N19" s="687"/>
      <c r="O19" s="326"/>
      <c r="P19" s="327"/>
      <c r="Q19" s="328"/>
      <c r="R19" s="326"/>
      <c r="S19" s="327"/>
      <c r="T19" s="328"/>
      <c r="U19" s="329"/>
      <c r="V19" s="330"/>
      <c r="W19" s="328"/>
      <c r="X19" s="699"/>
      <c r="Y19" s="692"/>
      <c r="Z19" s="700"/>
      <c r="AA19" s="699"/>
      <c r="AB19" s="692"/>
      <c r="AC19" s="700"/>
      <c r="AD19" s="286"/>
      <c r="AE19" s="287"/>
      <c r="AF19" s="357"/>
      <c r="AG19" s="378"/>
      <c r="AH19" s="334"/>
      <c r="AI19" s="735"/>
      <c r="AJ19" s="378"/>
      <c r="AK19" s="334"/>
      <c r="AL19" s="735"/>
      <c r="AM19" s="338"/>
      <c r="AN19" s="291"/>
      <c r="AO19" s="335"/>
      <c r="AP19" s="338"/>
      <c r="AQ19" s="339"/>
      <c r="AR19" s="374"/>
    </row>
    <row r="20" spans="1:44" ht="15" customHeight="1">
      <c r="A20" s="493" t="s">
        <v>224</v>
      </c>
      <c r="B20" s="512" t="s">
        <v>299</v>
      </c>
      <c r="C20" s="331">
        <v>26800</v>
      </c>
      <c r="D20" s="288">
        <v>26800</v>
      </c>
      <c r="E20" s="332">
        <v>21595</v>
      </c>
      <c r="F20" s="281"/>
      <c r="G20" s="282"/>
      <c r="H20" s="283"/>
      <c r="I20" s="282"/>
      <c r="J20" s="288">
        <v>69</v>
      </c>
      <c r="K20" s="332">
        <v>69</v>
      </c>
      <c r="L20" s="282"/>
      <c r="M20" s="288"/>
      <c r="N20" s="332"/>
      <c r="O20" s="281"/>
      <c r="P20" s="282"/>
      <c r="Q20" s="283"/>
      <c r="R20" s="281"/>
      <c r="S20" s="282"/>
      <c r="T20" s="283"/>
      <c r="U20" s="341"/>
      <c r="V20" s="284"/>
      <c r="W20" s="283"/>
      <c r="X20" s="699"/>
      <c r="Y20" s="692"/>
      <c r="Z20" s="700"/>
      <c r="AA20" s="699"/>
      <c r="AB20" s="692"/>
      <c r="AC20" s="700"/>
      <c r="AD20" s="286">
        <f aca="true" t="shared" si="2" ref="AD20:AD34">C20+F20+I20+L20+O20+R20+U20+AA20+X20</f>
        <v>26800</v>
      </c>
      <c r="AE20" s="286">
        <f>D20+G20+J20+M20+P20+S20+V20+AB20+Y20</f>
        <v>26869</v>
      </c>
      <c r="AF20" s="286">
        <f>E20+H20+K20+N20+Q20+T20+W20+AC20+Z20</f>
        <v>21664</v>
      </c>
      <c r="AG20" s="378"/>
      <c r="AH20" s="334"/>
      <c r="AI20" s="735"/>
      <c r="AJ20" s="378"/>
      <c r="AK20" s="334"/>
      <c r="AL20" s="735"/>
      <c r="AM20" s="338">
        <f aca="true" t="shared" si="3" ref="AM20:AM34">AD20+AG20+AJ20</f>
        <v>26800</v>
      </c>
      <c r="AN20" s="339">
        <f>AE20+AH20+AK20</f>
        <v>26869</v>
      </c>
      <c r="AO20" s="335">
        <f>AF20+AI20+AL20</f>
        <v>21664</v>
      </c>
      <c r="AP20" s="338">
        <f>'k. ö.  int.'!AG21-'b. ö. int.'!AM20</f>
        <v>196919</v>
      </c>
      <c r="AQ20" s="339">
        <f>'k. ö.  int.'!AH21-'b. ö. int.'!AN20</f>
        <v>196955</v>
      </c>
      <c r="AR20" s="374">
        <f>'k. ö.  int.'!AI21-'b. ö. int.'!AO20</f>
        <v>187993</v>
      </c>
    </row>
    <row r="21" spans="1:44" ht="15" customHeight="1">
      <c r="A21" s="493"/>
      <c r="B21" s="512"/>
      <c r="C21" s="331"/>
      <c r="D21" s="288"/>
      <c r="E21" s="332"/>
      <c r="F21" s="281"/>
      <c r="G21" s="282"/>
      <c r="H21" s="283"/>
      <c r="I21" s="295"/>
      <c r="J21" s="288"/>
      <c r="K21" s="332"/>
      <c r="L21" s="282"/>
      <c r="M21" s="288"/>
      <c r="N21" s="332"/>
      <c r="O21" s="281"/>
      <c r="P21" s="282"/>
      <c r="Q21" s="283"/>
      <c r="R21" s="281"/>
      <c r="S21" s="282"/>
      <c r="T21" s="283"/>
      <c r="U21" s="341"/>
      <c r="V21" s="284"/>
      <c r="W21" s="283"/>
      <c r="X21" s="699"/>
      <c r="Y21" s="692"/>
      <c r="Z21" s="700"/>
      <c r="AA21" s="699"/>
      <c r="AB21" s="692"/>
      <c r="AC21" s="700"/>
      <c r="AD21" s="286"/>
      <c r="AE21" s="287"/>
      <c r="AF21" s="337"/>
      <c r="AG21" s="378"/>
      <c r="AH21" s="334"/>
      <c r="AI21" s="735"/>
      <c r="AJ21" s="378"/>
      <c r="AK21" s="334"/>
      <c r="AL21" s="735"/>
      <c r="AM21" s="338"/>
      <c r="AN21" s="291"/>
      <c r="AO21" s="335"/>
      <c r="AP21" s="338"/>
      <c r="AQ21" s="339"/>
      <c r="AR21" s="374"/>
    </row>
    <row r="22" spans="1:44" ht="15" customHeight="1">
      <c r="A22" s="493" t="s">
        <v>225</v>
      </c>
      <c r="B22" s="512" t="s">
        <v>300</v>
      </c>
      <c r="C22" s="331">
        <v>4135</v>
      </c>
      <c r="D22" s="288">
        <v>4135</v>
      </c>
      <c r="E22" s="332">
        <v>4147</v>
      </c>
      <c r="F22" s="281"/>
      <c r="G22" s="282"/>
      <c r="H22" s="283"/>
      <c r="I22" s="342"/>
      <c r="J22" s="688">
        <v>40</v>
      </c>
      <c r="K22" s="343">
        <v>40</v>
      </c>
      <c r="L22" s="282"/>
      <c r="M22" s="288"/>
      <c r="N22" s="332"/>
      <c r="O22" s="281"/>
      <c r="P22" s="282"/>
      <c r="Q22" s="283"/>
      <c r="R22" s="281"/>
      <c r="S22" s="282"/>
      <c r="T22" s="283"/>
      <c r="U22" s="341"/>
      <c r="V22" s="284"/>
      <c r="W22" s="283"/>
      <c r="X22" s="699"/>
      <c r="Y22" s="692"/>
      <c r="Z22" s="700"/>
      <c r="AA22" s="699"/>
      <c r="AB22" s="692"/>
      <c r="AC22" s="700"/>
      <c r="AD22" s="286">
        <f t="shared" si="2"/>
        <v>4135</v>
      </c>
      <c r="AE22" s="286">
        <f>D22+G22+J22+M22+P22+S22+V22+AB22+Y22</f>
        <v>4175</v>
      </c>
      <c r="AF22" s="286">
        <f>E22+H22+K22+N22+Q22+T22+W22+AC22+Z22</f>
        <v>4187</v>
      </c>
      <c r="AG22" s="378"/>
      <c r="AH22" s="334"/>
      <c r="AI22" s="735"/>
      <c r="AJ22" s="378"/>
      <c r="AK22" s="334"/>
      <c r="AL22" s="735"/>
      <c r="AM22" s="338">
        <f t="shared" si="3"/>
        <v>4135</v>
      </c>
      <c r="AN22" s="339">
        <f>AE22+AH22+AK22</f>
        <v>4175</v>
      </c>
      <c r="AO22" s="335">
        <f>AF22+AI22+AL22</f>
        <v>4187</v>
      </c>
      <c r="AP22" s="338">
        <f>'k. ö.  int.'!AG23-'b. ö. int.'!AM22</f>
        <v>97333</v>
      </c>
      <c r="AQ22" s="339">
        <f>'k. ö.  int.'!AH23-'b. ö. int.'!AN22</f>
        <v>97502</v>
      </c>
      <c r="AR22" s="374">
        <f>'k. ö.  int.'!AI23-'b. ö. int.'!AO22</f>
        <v>101324</v>
      </c>
    </row>
    <row r="23" spans="1:44" ht="15" customHeight="1">
      <c r="A23" s="493"/>
      <c r="B23" s="512"/>
      <c r="C23" s="331"/>
      <c r="D23" s="288"/>
      <c r="E23" s="332"/>
      <c r="F23" s="281"/>
      <c r="G23" s="282"/>
      <c r="H23" s="283"/>
      <c r="I23" s="327"/>
      <c r="J23" s="288"/>
      <c r="K23" s="332"/>
      <c r="L23" s="282"/>
      <c r="M23" s="288"/>
      <c r="N23" s="332"/>
      <c r="O23" s="281"/>
      <c r="P23" s="282"/>
      <c r="Q23" s="283"/>
      <c r="R23" s="281"/>
      <c r="S23" s="282"/>
      <c r="T23" s="283"/>
      <c r="U23" s="341"/>
      <c r="V23" s="284"/>
      <c r="W23" s="283"/>
      <c r="X23" s="699"/>
      <c r="Y23" s="692"/>
      <c r="Z23" s="700"/>
      <c r="AA23" s="699"/>
      <c r="AB23" s="692"/>
      <c r="AC23" s="700"/>
      <c r="AD23" s="286"/>
      <c r="AE23" s="287"/>
      <c r="AF23" s="337"/>
      <c r="AG23" s="378"/>
      <c r="AH23" s="334"/>
      <c r="AI23" s="735"/>
      <c r="AJ23" s="378"/>
      <c r="AK23" s="334"/>
      <c r="AL23" s="735"/>
      <c r="AM23" s="338"/>
      <c r="AN23" s="291"/>
      <c r="AO23" s="335"/>
      <c r="AP23" s="338"/>
      <c r="AQ23" s="339"/>
      <c r="AR23" s="374"/>
    </row>
    <row r="24" spans="1:44" ht="15" customHeight="1">
      <c r="A24" s="497" t="s">
        <v>228</v>
      </c>
      <c r="B24" s="510" t="s">
        <v>302</v>
      </c>
      <c r="C24" s="502">
        <v>9625</v>
      </c>
      <c r="D24" s="333">
        <v>2648</v>
      </c>
      <c r="E24" s="687">
        <v>2966</v>
      </c>
      <c r="F24" s="326"/>
      <c r="G24" s="327"/>
      <c r="H24" s="328"/>
      <c r="I24" s="327"/>
      <c r="J24" s="333">
        <v>285</v>
      </c>
      <c r="K24" s="687">
        <v>285</v>
      </c>
      <c r="L24" s="327">
        <v>10000</v>
      </c>
      <c r="M24" s="333">
        <v>9715</v>
      </c>
      <c r="N24" s="687">
        <v>6509</v>
      </c>
      <c r="O24" s="326"/>
      <c r="P24" s="327"/>
      <c r="Q24" s="328"/>
      <c r="R24" s="326"/>
      <c r="S24" s="327"/>
      <c r="T24" s="328">
        <v>423</v>
      </c>
      <c r="U24" s="329"/>
      <c r="V24" s="330"/>
      <c r="W24" s="328"/>
      <c r="X24" s="699"/>
      <c r="Y24" s="692"/>
      <c r="Z24" s="700"/>
      <c r="AA24" s="699"/>
      <c r="AB24" s="692"/>
      <c r="AC24" s="700"/>
      <c r="AD24" s="286">
        <f t="shared" si="2"/>
        <v>19625</v>
      </c>
      <c r="AE24" s="286">
        <f>D24+G24+J24+M24+P24+S24+V24+AB24+Y24</f>
        <v>12648</v>
      </c>
      <c r="AF24" s="286">
        <f>E24+H24+K24+N24+Q24+T24+W24+AC24+Z24</f>
        <v>10183</v>
      </c>
      <c r="AG24" s="378"/>
      <c r="AH24" s="334"/>
      <c r="AI24" s="735"/>
      <c r="AJ24" s="378"/>
      <c r="AK24" s="334"/>
      <c r="AL24" s="735"/>
      <c r="AM24" s="338">
        <f t="shared" si="3"/>
        <v>19625</v>
      </c>
      <c r="AN24" s="339">
        <f>AE24+AH24+AK24</f>
        <v>12648</v>
      </c>
      <c r="AO24" s="335">
        <f>AF24+AI24+AL24</f>
        <v>10183</v>
      </c>
      <c r="AP24" s="338">
        <f>'k. ö.  int.'!AG25-'b. ö. int.'!AM24</f>
        <v>96819</v>
      </c>
      <c r="AQ24" s="339">
        <f>'k. ö.  int.'!AH25-'b. ö. int.'!AN24</f>
        <v>101058</v>
      </c>
      <c r="AR24" s="374">
        <f>'k. ö.  int.'!AI25-'b. ö. int.'!AO24</f>
        <v>102647</v>
      </c>
    </row>
    <row r="25" spans="1:44" ht="15" customHeight="1">
      <c r="A25" s="493"/>
      <c r="B25" s="512"/>
      <c r="C25" s="331"/>
      <c r="D25" s="288"/>
      <c r="E25" s="332"/>
      <c r="F25" s="281"/>
      <c r="G25" s="282"/>
      <c r="H25" s="283"/>
      <c r="I25" s="281"/>
      <c r="J25" s="288"/>
      <c r="K25" s="332"/>
      <c r="L25" s="281"/>
      <c r="M25" s="288"/>
      <c r="N25" s="332"/>
      <c r="O25" s="281"/>
      <c r="P25" s="282"/>
      <c r="Q25" s="283"/>
      <c r="R25" s="281"/>
      <c r="S25" s="282"/>
      <c r="T25" s="283"/>
      <c r="U25" s="341"/>
      <c r="V25" s="284"/>
      <c r="W25" s="283"/>
      <c r="X25" s="699"/>
      <c r="Y25" s="692"/>
      <c r="Z25" s="700"/>
      <c r="AA25" s="699"/>
      <c r="AB25" s="692"/>
      <c r="AC25" s="700"/>
      <c r="AD25" s="286"/>
      <c r="AE25" s="287"/>
      <c r="AF25" s="337"/>
      <c r="AG25" s="732"/>
      <c r="AH25" s="289"/>
      <c r="AI25" s="736"/>
      <c r="AJ25" s="732"/>
      <c r="AK25" s="289"/>
      <c r="AL25" s="736"/>
      <c r="AM25" s="338"/>
      <c r="AN25" s="291"/>
      <c r="AO25" s="345"/>
      <c r="AP25" s="346"/>
      <c r="AQ25" s="291"/>
      <c r="AR25" s="374"/>
    </row>
    <row r="26" spans="1:44" s="241" customFormat="1" ht="15" customHeight="1">
      <c r="A26" s="498"/>
      <c r="B26" s="513" t="s">
        <v>388</v>
      </c>
      <c r="C26" s="350">
        <f>SUM(C18:C24)</f>
        <v>48636</v>
      </c>
      <c r="D26" s="352">
        <f aca="true" t="shared" si="4" ref="D26:AR26">SUM(D18:D24)</f>
        <v>41659</v>
      </c>
      <c r="E26" s="354">
        <f t="shared" si="4"/>
        <v>35782</v>
      </c>
      <c r="F26" s="347">
        <f t="shared" si="4"/>
        <v>0</v>
      </c>
      <c r="G26" s="348">
        <f t="shared" si="4"/>
        <v>0</v>
      </c>
      <c r="H26" s="349">
        <f t="shared" si="4"/>
        <v>0</v>
      </c>
      <c r="I26" s="347">
        <f t="shared" si="4"/>
        <v>0</v>
      </c>
      <c r="J26" s="352">
        <f t="shared" si="4"/>
        <v>481</v>
      </c>
      <c r="K26" s="354">
        <f t="shared" si="4"/>
        <v>481</v>
      </c>
      <c r="L26" s="347">
        <f t="shared" si="4"/>
        <v>10000</v>
      </c>
      <c r="M26" s="352">
        <f t="shared" si="4"/>
        <v>9715</v>
      </c>
      <c r="N26" s="354">
        <f t="shared" si="4"/>
        <v>6509</v>
      </c>
      <c r="O26" s="347">
        <f t="shared" si="4"/>
        <v>0</v>
      </c>
      <c r="P26" s="348">
        <f t="shared" si="4"/>
        <v>0</v>
      </c>
      <c r="Q26" s="349">
        <f t="shared" si="4"/>
        <v>0</v>
      </c>
      <c r="R26" s="347">
        <f t="shared" si="4"/>
        <v>0</v>
      </c>
      <c r="S26" s="348">
        <f t="shared" si="4"/>
        <v>0</v>
      </c>
      <c r="T26" s="349">
        <f t="shared" si="4"/>
        <v>423</v>
      </c>
      <c r="U26" s="347">
        <f t="shared" si="4"/>
        <v>0</v>
      </c>
      <c r="V26" s="348">
        <f t="shared" si="4"/>
        <v>0</v>
      </c>
      <c r="W26" s="349">
        <f t="shared" si="4"/>
        <v>0</v>
      </c>
      <c r="X26" s="715"/>
      <c r="Y26" s="693"/>
      <c r="Z26" s="716"/>
      <c r="AA26" s="715"/>
      <c r="AB26" s="693"/>
      <c r="AC26" s="716"/>
      <c r="AD26" s="286">
        <f t="shared" si="2"/>
        <v>58636</v>
      </c>
      <c r="AE26" s="348">
        <f t="shared" si="4"/>
        <v>51855</v>
      </c>
      <c r="AF26" s="351">
        <f t="shared" si="4"/>
        <v>43195</v>
      </c>
      <c r="AG26" s="355">
        <f t="shared" si="4"/>
        <v>0</v>
      </c>
      <c r="AH26" s="353">
        <f t="shared" si="4"/>
        <v>0</v>
      </c>
      <c r="AI26" s="737">
        <f t="shared" si="4"/>
        <v>0</v>
      </c>
      <c r="AJ26" s="355">
        <f>SUM(AJ18:AJ24)</f>
        <v>0</v>
      </c>
      <c r="AK26" s="353">
        <f>SUM(AK18:AK24)</f>
        <v>0</v>
      </c>
      <c r="AL26" s="737">
        <f>SUM(AL18:AL24)</f>
        <v>0</v>
      </c>
      <c r="AM26" s="769">
        <f t="shared" si="3"/>
        <v>58636</v>
      </c>
      <c r="AN26" s="770">
        <f>AE26+AH26+AK26</f>
        <v>51855</v>
      </c>
      <c r="AO26" s="768">
        <f>AF26+AI26+AL26</f>
        <v>43195</v>
      </c>
      <c r="AP26" s="355">
        <f t="shared" si="4"/>
        <v>460070</v>
      </c>
      <c r="AQ26" s="353">
        <f t="shared" si="4"/>
        <v>462993</v>
      </c>
      <c r="AR26" s="354">
        <f t="shared" si="4"/>
        <v>461473</v>
      </c>
    </row>
    <row r="27" spans="1:44" ht="15" customHeight="1">
      <c r="A27" s="493"/>
      <c r="B27" s="512"/>
      <c r="C27" s="331"/>
      <c r="D27" s="288"/>
      <c r="E27" s="332"/>
      <c r="F27" s="281"/>
      <c r="G27" s="282"/>
      <c r="H27" s="283"/>
      <c r="I27" s="281"/>
      <c r="J27" s="288"/>
      <c r="K27" s="332"/>
      <c r="L27" s="281"/>
      <c r="M27" s="288"/>
      <c r="N27" s="332"/>
      <c r="O27" s="281"/>
      <c r="P27" s="282"/>
      <c r="Q27" s="283"/>
      <c r="R27" s="281"/>
      <c r="S27" s="282"/>
      <c r="T27" s="283"/>
      <c r="U27" s="341"/>
      <c r="V27" s="284"/>
      <c r="W27" s="283"/>
      <c r="X27" s="699"/>
      <c r="Y27" s="692"/>
      <c r="Z27" s="700"/>
      <c r="AA27" s="699"/>
      <c r="AB27" s="692"/>
      <c r="AC27" s="700"/>
      <c r="AD27" s="286"/>
      <c r="AE27" s="287"/>
      <c r="AF27" s="337"/>
      <c r="AG27" s="378"/>
      <c r="AH27" s="334"/>
      <c r="AI27" s="735"/>
      <c r="AJ27" s="378"/>
      <c r="AK27" s="334"/>
      <c r="AL27" s="735"/>
      <c r="AM27" s="338"/>
      <c r="AN27" s="291"/>
      <c r="AO27" s="335"/>
      <c r="AP27" s="338"/>
      <c r="AQ27" s="339"/>
      <c r="AR27" s="374"/>
    </row>
    <row r="28" spans="1:44" ht="15" customHeight="1">
      <c r="A28" s="493" t="s">
        <v>226</v>
      </c>
      <c r="B28" s="512" t="s">
        <v>301</v>
      </c>
      <c r="C28" s="331">
        <v>8450</v>
      </c>
      <c r="D28" s="288">
        <v>8450</v>
      </c>
      <c r="E28" s="332">
        <v>6876</v>
      </c>
      <c r="F28" s="281"/>
      <c r="G28" s="282"/>
      <c r="H28" s="283"/>
      <c r="I28" s="282">
        <v>17700</v>
      </c>
      <c r="J28" s="288">
        <v>16863</v>
      </c>
      <c r="K28" s="332">
        <v>18190</v>
      </c>
      <c r="L28" s="281"/>
      <c r="M28" s="288">
        <v>1272</v>
      </c>
      <c r="N28" s="332"/>
      <c r="O28" s="281"/>
      <c r="P28" s="282"/>
      <c r="Q28" s="283"/>
      <c r="R28" s="281"/>
      <c r="S28" s="282"/>
      <c r="T28" s="283"/>
      <c r="U28" s="341"/>
      <c r="V28" s="284"/>
      <c r="W28" s="283"/>
      <c r="X28" s="699"/>
      <c r="Y28" s="692"/>
      <c r="Z28" s="700"/>
      <c r="AA28" s="699"/>
      <c r="AB28" s="692"/>
      <c r="AC28" s="700"/>
      <c r="AD28" s="286">
        <f t="shared" si="2"/>
        <v>26150</v>
      </c>
      <c r="AE28" s="286">
        <f>D28+G28+J28+M28+P28+S28+V28+AB28+Y28</f>
        <v>26585</v>
      </c>
      <c r="AF28" s="286">
        <f>E28+H28+K28+N28+Q28+T28+W28+AC28+Z28</f>
        <v>25066</v>
      </c>
      <c r="AG28" s="378"/>
      <c r="AH28" s="334"/>
      <c r="AI28" s="735"/>
      <c r="AJ28" s="378"/>
      <c r="AK28" s="334"/>
      <c r="AL28" s="735"/>
      <c r="AM28" s="338">
        <f t="shared" si="3"/>
        <v>26150</v>
      </c>
      <c r="AN28" s="339">
        <f>AE28+AH28+AK28</f>
        <v>26585</v>
      </c>
      <c r="AO28" s="335">
        <f>AF28+AI28+AL28</f>
        <v>25066</v>
      </c>
      <c r="AP28" s="346">
        <f>'k. ö.  int.'!AG30-'b. ö. int.'!AM28</f>
        <v>39089</v>
      </c>
      <c r="AQ28" s="291">
        <f>'k. ö.  int.'!AH30-'b. ö. int.'!AN28</f>
        <v>39095</v>
      </c>
      <c r="AR28" s="374">
        <f>'k. ö.  int.'!AI30-'b. ö. int.'!AO28</f>
        <v>37651</v>
      </c>
    </row>
    <row r="29" spans="1:44" ht="15" customHeight="1">
      <c r="A29" s="493"/>
      <c r="B29" s="512"/>
      <c r="C29" s="331"/>
      <c r="D29" s="288"/>
      <c r="E29" s="332"/>
      <c r="F29" s="281"/>
      <c r="G29" s="282"/>
      <c r="H29" s="283"/>
      <c r="I29" s="282"/>
      <c r="J29" s="288"/>
      <c r="K29" s="332"/>
      <c r="L29" s="281"/>
      <c r="M29" s="288"/>
      <c r="N29" s="332"/>
      <c r="O29" s="281"/>
      <c r="P29" s="282"/>
      <c r="Q29" s="283"/>
      <c r="R29" s="281"/>
      <c r="S29" s="282"/>
      <c r="T29" s="283"/>
      <c r="U29" s="341"/>
      <c r="V29" s="284"/>
      <c r="W29" s="283"/>
      <c r="X29" s="699"/>
      <c r="Y29" s="692"/>
      <c r="Z29" s="700"/>
      <c r="AA29" s="699"/>
      <c r="AB29" s="692"/>
      <c r="AC29" s="700"/>
      <c r="AD29" s="286"/>
      <c r="AE29" s="287"/>
      <c r="AF29" s="337"/>
      <c r="AG29" s="378"/>
      <c r="AH29" s="334"/>
      <c r="AI29" s="735"/>
      <c r="AJ29" s="378"/>
      <c r="AK29" s="334"/>
      <c r="AL29" s="735"/>
      <c r="AM29" s="338"/>
      <c r="AN29" s="291"/>
      <c r="AO29" s="335"/>
      <c r="AP29" s="338"/>
      <c r="AQ29" s="339"/>
      <c r="AR29" s="374"/>
    </row>
    <row r="30" spans="1:44" ht="15" customHeight="1">
      <c r="A30" s="493" t="s">
        <v>227</v>
      </c>
      <c r="B30" s="512" t="s">
        <v>341</v>
      </c>
      <c r="C30" s="331">
        <v>37831</v>
      </c>
      <c r="D30" s="288">
        <v>39031</v>
      </c>
      <c r="E30" s="332">
        <v>35774</v>
      </c>
      <c r="F30" s="281"/>
      <c r="G30" s="282"/>
      <c r="H30" s="283"/>
      <c r="I30" s="282"/>
      <c r="J30" s="288">
        <v>1257</v>
      </c>
      <c r="K30" s="332">
        <v>2356</v>
      </c>
      <c r="L30" s="281"/>
      <c r="M30" s="282"/>
      <c r="N30" s="283"/>
      <c r="O30" s="281"/>
      <c r="P30" s="282"/>
      <c r="Q30" s="283"/>
      <c r="R30" s="281"/>
      <c r="S30" s="282">
        <v>6000</v>
      </c>
      <c r="T30" s="283">
        <v>6183</v>
      </c>
      <c r="U30" s="341"/>
      <c r="V30" s="284"/>
      <c r="W30" s="283"/>
      <c r="X30" s="699"/>
      <c r="Y30" s="692"/>
      <c r="Z30" s="700"/>
      <c r="AA30" s="699"/>
      <c r="AB30" s="692"/>
      <c r="AC30" s="700"/>
      <c r="AD30" s="286">
        <f t="shared" si="2"/>
        <v>37831</v>
      </c>
      <c r="AE30" s="286">
        <f>D30+G30+J30+M30+P30+S30+V30+AB30+Y30</f>
        <v>46288</v>
      </c>
      <c r="AF30" s="286">
        <f>E30+H30+K30+N30+Q30+T30+W30+AC30+Z30</f>
        <v>44313</v>
      </c>
      <c r="AG30" s="378"/>
      <c r="AH30" s="334"/>
      <c r="AI30" s="735"/>
      <c r="AJ30" s="378"/>
      <c r="AK30" s="334"/>
      <c r="AL30" s="735"/>
      <c r="AM30" s="338">
        <f t="shared" si="3"/>
        <v>37831</v>
      </c>
      <c r="AN30" s="339">
        <f>AE30+AH30+AK30</f>
        <v>46288</v>
      </c>
      <c r="AO30" s="335">
        <f>AF30+AI30+AL30</f>
        <v>44313</v>
      </c>
      <c r="AP30" s="338">
        <f>'k. ö.  int.'!AG33-'b. ö. int.'!AM30</f>
        <v>59474</v>
      </c>
      <c r="AQ30" s="339">
        <f>'k. ö.  int.'!AH33-'b. ö. int.'!AN30</f>
        <v>96043</v>
      </c>
      <c r="AR30" s="374">
        <f>'k. ö.  int.'!AI33-'b. ö. int.'!AO30</f>
        <v>100308</v>
      </c>
    </row>
    <row r="31" spans="1:44" ht="15" customHeight="1">
      <c r="A31" s="497"/>
      <c r="B31" s="511"/>
      <c r="C31" s="502"/>
      <c r="D31" s="333"/>
      <c r="E31" s="687"/>
      <c r="F31" s="326"/>
      <c r="G31" s="327"/>
      <c r="H31" s="328"/>
      <c r="I31" s="327"/>
      <c r="J31" s="333"/>
      <c r="K31" s="687"/>
      <c r="L31" s="326"/>
      <c r="M31" s="327"/>
      <c r="N31" s="328"/>
      <c r="O31" s="326"/>
      <c r="P31" s="327"/>
      <c r="Q31" s="328"/>
      <c r="R31" s="326"/>
      <c r="S31" s="327"/>
      <c r="T31" s="328"/>
      <c r="U31" s="329"/>
      <c r="V31" s="330"/>
      <c r="W31" s="328"/>
      <c r="X31" s="699"/>
      <c r="Y31" s="692"/>
      <c r="Z31" s="700"/>
      <c r="AA31" s="699"/>
      <c r="AB31" s="692"/>
      <c r="AC31" s="700"/>
      <c r="AD31" s="286"/>
      <c r="AE31" s="287"/>
      <c r="AF31" s="337"/>
      <c r="AG31" s="378"/>
      <c r="AH31" s="334"/>
      <c r="AI31" s="735"/>
      <c r="AJ31" s="378"/>
      <c r="AK31" s="334"/>
      <c r="AL31" s="735"/>
      <c r="AM31" s="338"/>
      <c r="AN31" s="291"/>
      <c r="AO31" s="335"/>
      <c r="AP31" s="338"/>
      <c r="AQ31" s="339"/>
      <c r="AR31" s="374"/>
    </row>
    <row r="32" spans="1:44" ht="15" customHeight="1">
      <c r="A32" s="493" t="s">
        <v>352</v>
      </c>
      <c r="B32" s="507" t="s">
        <v>305</v>
      </c>
      <c r="C32" s="331">
        <v>121240</v>
      </c>
      <c r="D32" s="288">
        <v>9298</v>
      </c>
      <c r="E32" s="332">
        <v>9398</v>
      </c>
      <c r="F32" s="281"/>
      <c r="G32" s="282"/>
      <c r="H32" s="283"/>
      <c r="I32" s="282"/>
      <c r="J32" s="288"/>
      <c r="K32" s="332"/>
      <c r="L32" s="281"/>
      <c r="M32" s="282"/>
      <c r="N32" s="283"/>
      <c r="O32" s="281"/>
      <c r="P32" s="282"/>
      <c r="Q32" s="283"/>
      <c r="R32" s="281"/>
      <c r="S32" s="282"/>
      <c r="T32" s="283"/>
      <c r="U32" s="341"/>
      <c r="V32" s="284"/>
      <c r="W32" s="285"/>
      <c r="X32" s="699"/>
      <c r="Y32" s="692"/>
      <c r="Z32" s="700"/>
      <c r="AA32" s="699"/>
      <c r="AB32" s="692"/>
      <c r="AC32" s="700"/>
      <c r="AD32" s="286">
        <f t="shared" si="2"/>
        <v>121240</v>
      </c>
      <c r="AE32" s="286">
        <f>D32+G32+J32+M32+P32+S32+V32+AB32+Y32</f>
        <v>9298</v>
      </c>
      <c r="AF32" s="286">
        <f>E32+H32+K32+N32+Q32+T32+W32+AC32+Z32</f>
        <v>9398</v>
      </c>
      <c r="AG32" s="732"/>
      <c r="AH32" s="289"/>
      <c r="AI32" s="736"/>
      <c r="AJ32" s="732"/>
      <c r="AK32" s="289"/>
      <c r="AL32" s="736"/>
      <c r="AM32" s="338">
        <f t="shared" si="3"/>
        <v>121240</v>
      </c>
      <c r="AN32" s="339">
        <f>AE32+AH32+AK32</f>
        <v>9298</v>
      </c>
      <c r="AO32" s="335">
        <f>AF32+AI32+AL32</f>
        <v>9398</v>
      </c>
      <c r="AP32" s="338">
        <f>'k. ö.  int.'!AG35-'b. ö. int.'!AM32</f>
        <v>124000</v>
      </c>
      <c r="AQ32" s="339">
        <f>'k. ö.  int.'!AH35-'b. ö. int.'!AN32</f>
        <v>10749</v>
      </c>
      <c r="AR32" s="374">
        <f>'k. ö.  int.'!AI35-'b. ö. int.'!AO32</f>
        <v>13735</v>
      </c>
    </row>
    <row r="33" spans="1:44" ht="15" customHeight="1">
      <c r="A33" s="494"/>
      <c r="B33" s="508"/>
      <c r="C33" s="356"/>
      <c r="D33" s="295"/>
      <c r="E33" s="285"/>
      <c r="F33" s="294"/>
      <c r="G33" s="295"/>
      <c r="H33" s="285"/>
      <c r="I33" s="295"/>
      <c r="J33" s="689"/>
      <c r="K33" s="379"/>
      <c r="L33" s="294"/>
      <c r="M33" s="295"/>
      <c r="N33" s="285"/>
      <c r="O33" s="294"/>
      <c r="P33" s="295"/>
      <c r="Q33" s="285"/>
      <c r="R33" s="294"/>
      <c r="S33" s="295"/>
      <c r="T33" s="285"/>
      <c r="U33" s="358"/>
      <c r="V33" s="296"/>
      <c r="W33" s="283"/>
      <c r="X33" s="699"/>
      <c r="Y33" s="692"/>
      <c r="Z33" s="700"/>
      <c r="AA33" s="699"/>
      <c r="AB33" s="692"/>
      <c r="AC33" s="700"/>
      <c r="AD33" s="286"/>
      <c r="AE33" s="287"/>
      <c r="AF33" s="727"/>
      <c r="AG33" s="738"/>
      <c r="AH33" s="359"/>
      <c r="AI33" s="739"/>
      <c r="AJ33" s="738"/>
      <c r="AK33" s="359"/>
      <c r="AL33" s="739"/>
      <c r="AM33" s="338"/>
      <c r="AN33" s="291"/>
      <c r="AO33" s="771"/>
      <c r="AP33" s="338"/>
      <c r="AQ33" s="781"/>
      <c r="AR33" s="374"/>
    </row>
    <row r="34" spans="1:44" ht="15" customHeight="1">
      <c r="A34" s="493" t="s">
        <v>353</v>
      </c>
      <c r="B34" s="508" t="s">
        <v>354</v>
      </c>
      <c r="C34" s="356"/>
      <c r="D34" s="295"/>
      <c r="E34" s="285"/>
      <c r="F34" s="294"/>
      <c r="G34" s="295"/>
      <c r="H34" s="285"/>
      <c r="I34" s="295">
        <v>14706</v>
      </c>
      <c r="J34" s="288">
        <v>14706</v>
      </c>
      <c r="K34" s="379">
        <v>14386</v>
      </c>
      <c r="L34" s="294"/>
      <c r="M34" s="295"/>
      <c r="N34" s="285"/>
      <c r="O34" s="294"/>
      <c r="P34" s="295"/>
      <c r="Q34" s="285"/>
      <c r="R34" s="294"/>
      <c r="S34" s="295"/>
      <c r="T34" s="285"/>
      <c r="U34" s="358"/>
      <c r="V34" s="296"/>
      <c r="W34" s="283"/>
      <c r="X34" s="699"/>
      <c r="Y34" s="692"/>
      <c r="Z34" s="700"/>
      <c r="AA34" s="699"/>
      <c r="AB34" s="692"/>
      <c r="AC34" s="700"/>
      <c r="AD34" s="286">
        <f t="shared" si="2"/>
        <v>14706</v>
      </c>
      <c r="AE34" s="286">
        <f>D34+G34+J34+M34+P34+S34+V34+AB34+Y34</f>
        <v>14706</v>
      </c>
      <c r="AF34" s="286">
        <f>E34+H34+K34+N34+Q34+T34+W34+AC34+Z34</f>
        <v>14386</v>
      </c>
      <c r="AG34" s="738"/>
      <c r="AH34" s="359"/>
      <c r="AI34" s="739"/>
      <c r="AJ34" s="738"/>
      <c r="AK34" s="359"/>
      <c r="AL34" s="739"/>
      <c r="AM34" s="338">
        <f t="shared" si="3"/>
        <v>14706</v>
      </c>
      <c r="AN34" s="339">
        <f>AE34+AH34+AK34</f>
        <v>14706</v>
      </c>
      <c r="AO34" s="335">
        <f>AF34+AI34+AL34</f>
        <v>14386</v>
      </c>
      <c r="AP34" s="338">
        <f>'k. ö.  int.'!AG38-'b. ö. int.'!AM34</f>
        <v>1033</v>
      </c>
      <c r="AQ34" s="339">
        <f>'k. ö.  int.'!AH38-'b. ö. int.'!AN34</f>
        <v>697</v>
      </c>
      <c r="AR34" s="374">
        <f>'k. ö.  int.'!AI38-'b. ö. int.'!AO34</f>
        <v>-862</v>
      </c>
    </row>
    <row r="35" spans="1:44" ht="15" customHeight="1" thickBot="1">
      <c r="A35" s="494"/>
      <c r="B35" s="508"/>
      <c r="C35" s="356"/>
      <c r="D35" s="295"/>
      <c r="E35" s="285"/>
      <c r="F35" s="294"/>
      <c r="G35" s="295"/>
      <c r="H35" s="285"/>
      <c r="I35" s="294"/>
      <c r="J35" s="295"/>
      <c r="K35" s="285"/>
      <c r="L35" s="294"/>
      <c r="M35" s="295"/>
      <c r="N35" s="285"/>
      <c r="O35" s="294"/>
      <c r="P35" s="295"/>
      <c r="Q35" s="285"/>
      <c r="R35" s="294"/>
      <c r="S35" s="295"/>
      <c r="T35" s="285"/>
      <c r="U35" s="358"/>
      <c r="V35" s="296"/>
      <c r="W35" s="285"/>
      <c r="X35" s="713"/>
      <c r="Y35" s="695"/>
      <c r="Z35" s="714"/>
      <c r="AA35" s="713"/>
      <c r="AB35" s="695"/>
      <c r="AC35" s="714"/>
      <c r="AD35" s="297"/>
      <c r="AE35" s="298"/>
      <c r="AF35" s="728"/>
      <c r="AG35" s="360"/>
      <c r="AH35" s="301"/>
      <c r="AI35" s="740"/>
      <c r="AJ35" s="360"/>
      <c r="AK35" s="301"/>
      <c r="AL35" s="740"/>
      <c r="AM35" s="362"/>
      <c r="AN35" s="306"/>
      <c r="AO35" s="299"/>
      <c r="AP35" s="779"/>
      <c r="AQ35" s="780"/>
      <c r="AR35" s="303"/>
    </row>
    <row r="36" spans="1:44" ht="20.25" customHeight="1" thickBot="1">
      <c r="A36" s="499"/>
      <c r="B36" s="514" t="s">
        <v>402</v>
      </c>
      <c r="C36" s="366">
        <f>C26+C30+C32+C34+C28</f>
        <v>216157</v>
      </c>
      <c r="D36" s="364">
        <f aca="true" t="shared" si="5" ref="D36:AQ36">D26+D30+D32+D34+D28</f>
        <v>98438</v>
      </c>
      <c r="E36" s="365">
        <f t="shared" si="5"/>
        <v>87830</v>
      </c>
      <c r="F36" s="363">
        <f t="shared" si="5"/>
        <v>0</v>
      </c>
      <c r="G36" s="364">
        <f t="shared" si="5"/>
        <v>0</v>
      </c>
      <c r="H36" s="365">
        <f t="shared" si="5"/>
        <v>0</v>
      </c>
      <c r="I36" s="363">
        <f t="shared" si="5"/>
        <v>32406</v>
      </c>
      <c r="J36" s="364">
        <f t="shared" si="5"/>
        <v>33307</v>
      </c>
      <c r="K36" s="365">
        <f t="shared" si="5"/>
        <v>35413</v>
      </c>
      <c r="L36" s="363">
        <f t="shared" si="5"/>
        <v>10000</v>
      </c>
      <c r="M36" s="364">
        <f t="shared" si="5"/>
        <v>10987</v>
      </c>
      <c r="N36" s="365">
        <f t="shared" si="5"/>
        <v>6509</v>
      </c>
      <c r="O36" s="363">
        <f t="shared" si="5"/>
        <v>0</v>
      </c>
      <c r="P36" s="364">
        <f t="shared" si="5"/>
        <v>0</v>
      </c>
      <c r="Q36" s="365">
        <f t="shared" si="5"/>
        <v>0</v>
      </c>
      <c r="R36" s="363">
        <f t="shared" si="5"/>
        <v>0</v>
      </c>
      <c r="S36" s="364">
        <f t="shared" si="5"/>
        <v>6000</v>
      </c>
      <c r="T36" s="365">
        <f t="shared" si="5"/>
        <v>6606</v>
      </c>
      <c r="U36" s="708">
        <f t="shared" si="5"/>
        <v>0</v>
      </c>
      <c r="V36" s="709">
        <f t="shared" si="5"/>
        <v>0</v>
      </c>
      <c r="W36" s="710">
        <f t="shared" si="5"/>
        <v>0</v>
      </c>
      <c r="X36" s="717">
        <f t="shared" si="5"/>
        <v>0</v>
      </c>
      <c r="Y36" s="718">
        <f t="shared" si="5"/>
        <v>0</v>
      </c>
      <c r="Z36" s="710">
        <f t="shared" si="5"/>
        <v>0</v>
      </c>
      <c r="AA36" s="717">
        <f t="shared" si="5"/>
        <v>0</v>
      </c>
      <c r="AB36" s="718">
        <f t="shared" si="5"/>
        <v>0</v>
      </c>
      <c r="AC36" s="696"/>
      <c r="AD36" s="366">
        <f t="shared" si="5"/>
        <v>258563</v>
      </c>
      <c r="AE36" s="364">
        <f t="shared" si="5"/>
        <v>148732</v>
      </c>
      <c r="AF36" s="367">
        <f t="shared" si="5"/>
        <v>136358</v>
      </c>
      <c r="AG36" s="363">
        <f t="shared" si="5"/>
        <v>0</v>
      </c>
      <c r="AH36" s="364">
        <f t="shared" si="5"/>
        <v>0</v>
      </c>
      <c r="AI36" s="365">
        <f t="shared" si="5"/>
        <v>0</v>
      </c>
      <c r="AJ36" s="363">
        <f>AJ26+AJ30+AJ32+AJ34+AJ28</f>
        <v>0</v>
      </c>
      <c r="AK36" s="364">
        <f>AK26+AK30+AK32+AK34+AK28</f>
        <v>0</v>
      </c>
      <c r="AL36" s="365">
        <f>AL26+AL30+AL32+AL34+AL28</f>
        <v>0</v>
      </c>
      <c r="AM36" s="366">
        <f t="shared" si="5"/>
        <v>258563</v>
      </c>
      <c r="AN36" s="364">
        <f t="shared" si="5"/>
        <v>148732</v>
      </c>
      <c r="AO36" s="367">
        <f t="shared" si="5"/>
        <v>136358</v>
      </c>
      <c r="AP36" s="777">
        <f t="shared" si="5"/>
        <v>683666</v>
      </c>
      <c r="AQ36" s="777">
        <f t="shared" si="5"/>
        <v>609577</v>
      </c>
      <c r="AR36" s="777">
        <f>AR26+AR30+AR32+AR34+AR28</f>
        <v>612305</v>
      </c>
    </row>
    <row r="37" spans="1:44" ht="15" customHeight="1">
      <c r="A37" s="497"/>
      <c r="B37" s="510"/>
      <c r="C37" s="502"/>
      <c r="D37" s="327"/>
      <c r="E37" s="328"/>
      <c r="F37" s="326"/>
      <c r="G37" s="327"/>
      <c r="H37" s="368"/>
      <c r="I37" s="326"/>
      <c r="J37" s="327"/>
      <c r="K37" s="328"/>
      <c r="L37" s="326"/>
      <c r="M37" s="327"/>
      <c r="N37" s="328"/>
      <c r="O37" s="326"/>
      <c r="P37" s="327"/>
      <c r="Q37" s="328"/>
      <c r="R37" s="369"/>
      <c r="S37" s="336"/>
      <c r="T37" s="370"/>
      <c r="U37" s="748"/>
      <c r="V37" s="749"/>
      <c r="W37" s="750"/>
      <c r="X37" s="719"/>
      <c r="Y37" s="697"/>
      <c r="Z37" s="698"/>
      <c r="AA37" s="719"/>
      <c r="AB37" s="697"/>
      <c r="AC37" s="698"/>
      <c r="AD37" s="375"/>
      <c r="AE37" s="336"/>
      <c r="AF37" s="729"/>
      <c r="AG37" s="373"/>
      <c r="AH37" s="372"/>
      <c r="AI37" s="741"/>
      <c r="AJ37" s="373"/>
      <c r="AK37" s="372"/>
      <c r="AL37" s="741"/>
      <c r="AM37" s="375"/>
      <c r="AN37" s="371"/>
      <c r="AO37" s="335"/>
      <c r="AP37" s="376"/>
      <c r="AQ37" s="377"/>
      <c r="AR37" s="340"/>
    </row>
    <row r="38" spans="1:44" ht="15" customHeight="1">
      <c r="A38" s="493" t="s">
        <v>230</v>
      </c>
      <c r="B38" s="507" t="s">
        <v>332</v>
      </c>
      <c r="C38" s="331"/>
      <c r="D38" s="288"/>
      <c r="E38" s="332"/>
      <c r="F38" s="341">
        <v>700</v>
      </c>
      <c r="G38" s="288">
        <v>762</v>
      </c>
      <c r="H38" s="332">
        <v>762</v>
      </c>
      <c r="I38" s="282"/>
      <c r="J38" s="288">
        <v>731</v>
      </c>
      <c r="K38" s="332">
        <v>731</v>
      </c>
      <c r="L38" s="281"/>
      <c r="M38" s="282"/>
      <c r="N38" s="283"/>
      <c r="O38" s="281"/>
      <c r="P38" s="282"/>
      <c r="Q38" s="283"/>
      <c r="R38" s="281"/>
      <c r="S38" s="282"/>
      <c r="T38" s="283"/>
      <c r="U38" s="341"/>
      <c r="V38" s="288"/>
      <c r="W38" s="332"/>
      <c r="X38" s="707"/>
      <c r="Y38" s="692"/>
      <c r="Z38" s="700"/>
      <c r="AA38" s="707"/>
      <c r="AB38" s="692"/>
      <c r="AC38" s="700"/>
      <c r="AD38" s="286">
        <f>C38+F38+I38+L38+O38+R38+U38+AA38+X38</f>
        <v>700</v>
      </c>
      <c r="AE38" s="286">
        <f>D38+G38+J38+M38+P38+S38+V38+AB38+Y38</f>
        <v>1493</v>
      </c>
      <c r="AF38" s="286">
        <f>E38+H38+K38+N38+Q38+T38+W38+AC38+Z38</f>
        <v>1493</v>
      </c>
      <c r="AG38" s="732">
        <v>0</v>
      </c>
      <c r="AH38" s="289"/>
      <c r="AI38" s="736"/>
      <c r="AJ38" s="732">
        <v>0</v>
      </c>
      <c r="AK38" s="289"/>
      <c r="AL38" s="736"/>
      <c r="AM38" s="346">
        <f>AD38+AG38+AJ38</f>
        <v>700</v>
      </c>
      <c r="AN38" s="291">
        <f>AE38+AH38+AK38</f>
        <v>1493</v>
      </c>
      <c r="AO38" s="773">
        <f>AF38+AI38+AL38</f>
        <v>1493</v>
      </c>
      <c r="AP38" s="346"/>
      <c r="AQ38" s="291"/>
      <c r="AR38" s="293"/>
    </row>
    <row r="39" spans="1:44" ht="15" customHeight="1">
      <c r="A39" s="493"/>
      <c r="B39" s="507"/>
      <c r="C39" s="331"/>
      <c r="D39" s="288"/>
      <c r="E39" s="332"/>
      <c r="F39" s="281"/>
      <c r="G39" s="333"/>
      <c r="H39" s="687"/>
      <c r="I39" s="282"/>
      <c r="J39" s="288"/>
      <c r="K39" s="332"/>
      <c r="L39" s="281"/>
      <c r="M39" s="282"/>
      <c r="N39" s="283"/>
      <c r="O39" s="281"/>
      <c r="P39" s="282"/>
      <c r="Q39" s="283"/>
      <c r="R39" s="281"/>
      <c r="S39" s="282"/>
      <c r="T39" s="283"/>
      <c r="U39" s="341"/>
      <c r="V39" s="288"/>
      <c r="W39" s="332"/>
      <c r="X39" s="707"/>
      <c r="Y39" s="692"/>
      <c r="Z39" s="700"/>
      <c r="AA39" s="707"/>
      <c r="AB39" s="692"/>
      <c r="AC39" s="700"/>
      <c r="AD39" s="286"/>
      <c r="AE39" s="287"/>
      <c r="AF39" s="357"/>
      <c r="AG39" s="732"/>
      <c r="AH39" s="289"/>
      <c r="AI39" s="736"/>
      <c r="AJ39" s="732"/>
      <c r="AK39" s="289"/>
      <c r="AL39" s="736"/>
      <c r="AM39" s="338"/>
      <c r="AN39" s="291"/>
      <c r="AO39" s="345"/>
      <c r="AP39" s="346"/>
      <c r="AQ39" s="291"/>
      <c r="AR39" s="293"/>
    </row>
    <row r="40" spans="1:44" ht="15" customHeight="1">
      <c r="A40" s="493" t="s">
        <v>231</v>
      </c>
      <c r="B40" s="507" t="s">
        <v>307</v>
      </c>
      <c r="C40" s="331">
        <v>134511</v>
      </c>
      <c r="D40" s="288">
        <v>104289</v>
      </c>
      <c r="E40" s="332">
        <v>110152</v>
      </c>
      <c r="F40" s="281">
        <v>597337</v>
      </c>
      <c r="G40" s="288">
        <v>532214</v>
      </c>
      <c r="H40" s="332">
        <v>502844</v>
      </c>
      <c r="I40" s="282">
        <v>30616</v>
      </c>
      <c r="J40" s="288">
        <v>52063</v>
      </c>
      <c r="K40" s="332">
        <v>53683</v>
      </c>
      <c r="L40" s="282">
        <v>707985</v>
      </c>
      <c r="M40" s="288">
        <v>707985</v>
      </c>
      <c r="N40" s="332">
        <v>6203</v>
      </c>
      <c r="O40" s="282">
        <v>311599</v>
      </c>
      <c r="P40" s="288">
        <v>366598</v>
      </c>
      <c r="Q40" s="332">
        <v>372122</v>
      </c>
      <c r="R40" s="282">
        <v>209608</v>
      </c>
      <c r="S40" s="288">
        <v>235608</v>
      </c>
      <c r="T40" s="332">
        <v>114771</v>
      </c>
      <c r="U40" s="732">
        <v>117593</v>
      </c>
      <c r="V40" s="344">
        <v>107131</v>
      </c>
      <c r="W40" s="332">
        <v>108005</v>
      </c>
      <c r="X40" s="707">
        <v>650</v>
      </c>
      <c r="Y40" s="692">
        <v>650</v>
      </c>
      <c r="Z40" s="700">
        <v>855</v>
      </c>
      <c r="AA40" s="707">
        <v>384231</v>
      </c>
      <c r="AB40" s="692">
        <v>490564</v>
      </c>
      <c r="AC40" s="700">
        <v>280564</v>
      </c>
      <c r="AD40" s="286">
        <f>C40+F40+I40+L40+O40+R40+U40+AA40+X40</f>
        <v>2494130</v>
      </c>
      <c r="AE40" s="286">
        <f>D40+G40+J40+M40+P40+S40+V40+AB40+Y40</f>
        <v>2597102</v>
      </c>
      <c r="AF40" s="286">
        <f>E40+H40+K40+N40+Q40+T40+W40+AC40+Z40</f>
        <v>1549199</v>
      </c>
      <c r="AG40" s="732"/>
      <c r="AH40" s="289"/>
      <c r="AI40" s="736"/>
      <c r="AJ40" s="732">
        <v>54280</v>
      </c>
      <c r="AK40" s="289">
        <v>54280</v>
      </c>
      <c r="AL40" s="736">
        <v>-7723</v>
      </c>
      <c r="AM40" s="338">
        <f>AD40+AG40+AJ40</f>
        <v>2548410</v>
      </c>
      <c r="AN40" s="339">
        <f>AE40+AH40+AK40</f>
        <v>2651382</v>
      </c>
      <c r="AO40" s="773">
        <f>AF40+AI40+AL40</f>
        <v>1541476</v>
      </c>
      <c r="AP40" s="346"/>
      <c r="AQ40" s="291"/>
      <c r="AR40" s="293"/>
    </row>
    <row r="41" spans="1:44" ht="15" customHeight="1" thickBot="1">
      <c r="A41" s="494"/>
      <c r="B41" s="508"/>
      <c r="C41" s="356"/>
      <c r="D41" s="295"/>
      <c r="E41" s="285"/>
      <c r="F41" s="294"/>
      <c r="G41" s="295"/>
      <c r="H41" s="285"/>
      <c r="I41" s="294"/>
      <c r="J41" s="295"/>
      <c r="K41" s="285"/>
      <c r="L41" s="294"/>
      <c r="M41" s="295"/>
      <c r="N41" s="285"/>
      <c r="O41" s="294"/>
      <c r="P41" s="295"/>
      <c r="Q41" s="285"/>
      <c r="R41" s="294"/>
      <c r="S41" s="295"/>
      <c r="T41" s="285"/>
      <c r="U41" s="358"/>
      <c r="V41" s="300"/>
      <c r="W41" s="379"/>
      <c r="X41" s="720"/>
      <c r="Y41" s="701"/>
      <c r="Z41" s="702"/>
      <c r="AA41" s="720"/>
      <c r="AB41" s="701"/>
      <c r="AC41" s="702"/>
      <c r="AD41" s="297"/>
      <c r="AE41" s="298"/>
      <c r="AF41" s="728"/>
      <c r="AG41" s="360"/>
      <c r="AH41" s="301"/>
      <c r="AI41" s="740"/>
      <c r="AJ41" s="360"/>
      <c r="AK41" s="301"/>
      <c r="AL41" s="740"/>
      <c r="AM41" s="297"/>
      <c r="AN41" s="305"/>
      <c r="AO41" s="299"/>
      <c r="AP41" s="362"/>
      <c r="AQ41" s="306"/>
      <c r="AR41" s="307"/>
    </row>
    <row r="42" spans="1:44" ht="37.5" thickBot="1">
      <c r="A42" s="495"/>
      <c r="B42" s="509" t="s">
        <v>403</v>
      </c>
      <c r="C42" s="316">
        <f aca="true" t="shared" si="6" ref="C42:AR42">SUM(C36:C41)</f>
        <v>350668</v>
      </c>
      <c r="D42" s="309">
        <f t="shared" si="6"/>
        <v>202727</v>
      </c>
      <c r="E42" s="310">
        <f t="shared" si="6"/>
        <v>197982</v>
      </c>
      <c r="F42" s="308">
        <f t="shared" si="6"/>
        <v>598037</v>
      </c>
      <c r="G42" s="309">
        <f t="shared" si="6"/>
        <v>532976</v>
      </c>
      <c r="H42" s="310">
        <f t="shared" si="6"/>
        <v>503606</v>
      </c>
      <c r="I42" s="308">
        <f t="shared" si="6"/>
        <v>63022</v>
      </c>
      <c r="J42" s="309">
        <f t="shared" si="6"/>
        <v>86101</v>
      </c>
      <c r="K42" s="310">
        <f t="shared" si="6"/>
        <v>89827</v>
      </c>
      <c r="L42" s="308">
        <f t="shared" si="6"/>
        <v>717985</v>
      </c>
      <c r="M42" s="309">
        <f t="shared" si="6"/>
        <v>718972</v>
      </c>
      <c r="N42" s="310">
        <f t="shared" si="6"/>
        <v>12712</v>
      </c>
      <c r="O42" s="308">
        <f t="shared" si="6"/>
        <v>311599</v>
      </c>
      <c r="P42" s="309">
        <f t="shared" si="6"/>
        <v>366598</v>
      </c>
      <c r="Q42" s="310">
        <f t="shared" si="6"/>
        <v>372122</v>
      </c>
      <c r="R42" s="308">
        <f t="shared" si="6"/>
        <v>209608</v>
      </c>
      <c r="S42" s="309">
        <f t="shared" si="6"/>
        <v>241608</v>
      </c>
      <c r="T42" s="310">
        <f t="shared" si="6"/>
        <v>121377</v>
      </c>
      <c r="U42" s="308">
        <f t="shared" si="6"/>
        <v>117593</v>
      </c>
      <c r="V42" s="309">
        <f t="shared" si="6"/>
        <v>107131</v>
      </c>
      <c r="W42" s="380">
        <f t="shared" si="6"/>
        <v>108005</v>
      </c>
      <c r="X42" s="753">
        <f aca="true" t="shared" si="7" ref="X42:AD42">SUM(X36:X41)</f>
        <v>650</v>
      </c>
      <c r="Y42" s="754">
        <f t="shared" si="7"/>
        <v>650</v>
      </c>
      <c r="Z42" s="752">
        <f t="shared" si="7"/>
        <v>855</v>
      </c>
      <c r="AA42" s="753">
        <f t="shared" si="7"/>
        <v>384231</v>
      </c>
      <c r="AB42" s="754">
        <f t="shared" si="7"/>
        <v>490564</v>
      </c>
      <c r="AC42" s="752">
        <f t="shared" si="7"/>
        <v>280564</v>
      </c>
      <c r="AD42" s="316">
        <f t="shared" si="7"/>
        <v>2753393</v>
      </c>
      <c r="AE42" s="309">
        <f t="shared" si="6"/>
        <v>2747327</v>
      </c>
      <c r="AF42" s="318">
        <f t="shared" si="6"/>
        <v>1687050</v>
      </c>
      <c r="AG42" s="742">
        <f t="shared" si="6"/>
        <v>0</v>
      </c>
      <c r="AH42" s="313">
        <f aca="true" t="shared" si="8" ref="AH42:AM42">SUM(AH36:AH41)</f>
        <v>0</v>
      </c>
      <c r="AI42" s="315">
        <f t="shared" si="8"/>
        <v>0</v>
      </c>
      <c r="AJ42" s="742">
        <f t="shared" si="8"/>
        <v>54280</v>
      </c>
      <c r="AK42" s="313">
        <f t="shared" si="8"/>
        <v>54280</v>
      </c>
      <c r="AL42" s="315">
        <f t="shared" si="8"/>
        <v>-7723</v>
      </c>
      <c r="AM42" s="316">
        <f t="shared" si="8"/>
        <v>2807673</v>
      </c>
      <c r="AN42" s="318">
        <f t="shared" si="6"/>
        <v>2801607</v>
      </c>
      <c r="AO42" s="318">
        <f>SUM(AO36:AO41)</f>
        <v>1679327</v>
      </c>
      <c r="AP42" s="381">
        <f t="shared" si="6"/>
        <v>683666</v>
      </c>
      <c r="AQ42" s="322">
        <f t="shared" si="6"/>
        <v>609577</v>
      </c>
      <c r="AR42" s="322">
        <f t="shared" si="6"/>
        <v>612305</v>
      </c>
    </row>
    <row r="43" spans="1:44" ht="13.5" thickBot="1">
      <c r="A43" s="500"/>
      <c r="B43" s="515"/>
      <c r="C43" s="503"/>
      <c r="D43" s="382"/>
      <c r="E43" s="368"/>
      <c r="F43" s="383"/>
      <c r="G43" s="384"/>
      <c r="H43" s="368"/>
      <c r="I43" s="383"/>
      <c r="J43" s="384"/>
      <c r="K43" s="368"/>
      <c r="L43" s="383"/>
      <c r="M43" s="384"/>
      <c r="N43" s="368"/>
      <c r="O43" s="383"/>
      <c r="P43" s="384"/>
      <c r="Q43" s="368"/>
      <c r="R43" s="383"/>
      <c r="S43" s="384"/>
      <c r="T43" s="368"/>
      <c r="U43" s="385"/>
      <c r="V43" s="386"/>
      <c r="W43" s="361"/>
      <c r="X43" s="723"/>
      <c r="Y43" s="387"/>
      <c r="Z43" s="724"/>
      <c r="AA43" s="723"/>
      <c r="AB43" s="387"/>
      <c r="AC43" s="724"/>
      <c r="AD43" s="389"/>
      <c r="AE43" s="390"/>
      <c r="AF43" s="690"/>
      <c r="AG43" s="762"/>
      <c r="AH43" s="763"/>
      <c r="AI43" s="361"/>
      <c r="AJ43" s="388"/>
      <c r="AK43" s="386"/>
      <c r="AL43" s="361"/>
      <c r="AM43" s="375"/>
      <c r="AN43" s="312"/>
      <c r="AO43" s="392"/>
      <c r="AP43" s="381"/>
      <c r="AQ43" s="391"/>
      <c r="AR43" s="391"/>
    </row>
    <row r="44" spans="1:44" ht="22.5" customHeight="1" thickBot="1">
      <c r="A44" s="499"/>
      <c r="B44" s="514" t="s">
        <v>333</v>
      </c>
      <c r="C44" s="366">
        <f aca="true" t="shared" si="9" ref="C44:AR44">C16+C42</f>
        <v>407868</v>
      </c>
      <c r="D44" s="364">
        <f t="shared" si="9"/>
        <v>279787</v>
      </c>
      <c r="E44" s="365">
        <f t="shared" si="9"/>
        <v>270599</v>
      </c>
      <c r="F44" s="363">
        <f t="shared" si="9"/>
        <v>598037</v>
      </c>
      <c r="G44" s="364">
        <f t="shared" si="9"/>
        <v>532976</v>
      </c>
      <c r="H44" s="365">
        <f t="shared" si="9"/>
        <v>503606</v>
      </c>
      <c r="I44" s="363">
        <f t="shared" si="9"/>
        <v>541008</v>
      </c>
      <c r="J44" s="364">
        <f t="shared" si="9"/>
        <v>564087</v>
      </c>
      <c r="K44" s="365">
        <f t="shared" si="9"/>
        <v>582602</v>
      </c>
      <c r="L44" s="363">
        <f t="shared" si="9"/>
        <v>717985</v>
      </c>
      <c r="M44" s="364">
        <f t="shared" si="9"/>
        <v>718972</v>
      </c>
      <c r="N44" s="365">
        <f t="shared" si="9"/>
        <v>12712</v>
      </c>
      <c r="O44" s="363">
        <f t="shared" si="9"/>
        <v>311599</v>
      </c>
      <c r="P44" s="364">
        <f t="shared" si="9"/>
        <v>366598</v>
      </c>
      <c r="Q44" s="365">
        <f t="shared" si="9"/>
        <v>372122</v>
      </c>
      <c r="R44" s="363">
        <f t="shared" si="9"/>
        <v>209608</v>
      </c>
      <c r="S44" s="364">
        <f t="shared" si="9"/>
        <v>241937</v>
      </c>
      <c r="T44" s="365">
        <f t="shared" si="9"/>
        <v>121706</v>
      </c>
      <c r="U44" s="708">
        <f t="shared" si="9"/>
        <v>117593</v>
      </c>
      <c r="V44" s="709">
        <f t="shared" si="9"/>
        <v>107131</v>
      </c>
      <c r="W44" s="751">
        <f t="shared" si="9"/>
        <v>108005</v>
      </c>
      <c r="X44" s="755">
        <f t="shared" si="9"/>
        <v>650</v>
      </c>
      <c r="Y44" s="756">
        <f t="shared" si="9"/>
        <v>650</v>
      </c>
      <c r="Z44" s="751">
        <f t="shared" si="9"/>
        <v>855</v>
      </c>
      <c r="AA44" s="755">
        <f t="shared" si="9"/>
        <v>384231</v>
      </c>
      <c r="AB44" s="756">
        <f t="shared" si="9"/>
        <v>509442</v>
      </c>
      <c r="AC44" s="751">
        <f t="shared" si="9"/>
        <v>299442</v>
      </c>
      <c r="AD44" s="366">
        <f t="shared" si="9"/>
        <v>3288579</v>
      </c>
      <c r="AE44" s="364">
        <f t="shared" si="9"/>
        <v>3321580</v>
      </c>
      <c r="AF44" s="367">
        <f t="shared" si="9"/>
        <v>2271649</v>
      </c>
      <c r="AG44" s="393">
        <f t="shared" si="9"/>
        <v>13088</v>
      </c>
      <c r="AH44" s="367">
        <f t="shared" si="9"/>
        <v>8988</v>
      </c>
      <c r="AI44" s="365">
        <f t="shared" si="9"/>
        <v>8988</v>
      </c>
      <c r="AJ44" s="393">
        <f>AJ16+AJ42</f>
        <v>54280</v>
      </c>
      <c r="AK44" s="367">
        <f>AK16+AK42</f>
        <v>54280</v>
      </c>
      <c r="AL44" s="365">
        <f>AL16+AL42</f>
        <v>-2725</v>
      </c>
      <c r="AM44" s="366">
        <f t="shared" si="9"/>
        <v>3355947</v>
      </c>
      <c r="AN44" s="367">
        <f t="shared" si="9"/>
        <v>3384848</v>
      </c>
      <c r="AO44" s="367">
        <f t="shared" si="9"/>
        <v>2277912</v>
      </c>
      <c r="AP44" s="394">
        <f t="shared" si="9"/>
        <v>683666</v>
      </c>
      <c r="AQ44" s="395">
        <f t="shared" si="9"/>
        <v>609577</v>
      </c>
      <c r="AR44" s="395">
        <f t="shared" si="9"/>
        <v>612305</v>
      </c>
    </row>
    <row r="45" spans="1:44" ht="28.5" customHeight="1" thickBot="1">
      <c r="A45" s="501"/>
      <c r="B45" s="516" t="s">
        <v>404</v>
      </c>
      <c r="C45" s="316"/>
      <c r="D45" s="309"/>
      <c r="E45" s="310"/>
      <c r="F45" s="308"/>
      <c r="G45" s="309"/>
      <c r="H45" s="310"/>
      <c r="I45" s="308"/>
      <c r="J45" s="309"/>
      <c r="K45" s="310"/>
      <c r="L45" s="308"/>
      <c r="M45" s="309"/>
      <c r="N45" s="310"/>
      <c r="O45" s="308"/>
      <c r="P45" s="309"/>
      <c r="Q45" s="310"/>
      <c r="R45" s="308"/>
      <c r="S45" s="309"/>
      <c r="T45" s="310"/>
      <c r="U45" s="747"/>
      <c r="V45" s="319"/>
      <c r="W45" s="690"/>
      <c r="X45" s="725"/>
      <c r="Y45" s="703"/>
      <c r="Z45" s="726"/>
      <c r="AA45" s="721"/>
      <c r="AB45" s="703"/>
      <c r="AC45" s="703"/>
      <c r="AD45" s="316"/>
      <c r="AE45" s="309"/>
      <c r="AF45" s="311"/>
      <c r="AG45" s="762">
        <f aca="true" t="shared" si="10" ref="AG45:AL45">AG44</f>
        <v>13088</v>
      </c>
      <c r="AH45" s="763">
        <f t="shared" si="10"/>
        <v>8988</v>
      </c>
      <c r="AI45" s="772">
        <f t="shared" si="10"/>
        <v>8988</v>
      </c>
      <c r="AJ45" s="762">
        <f t="shared" si="10"/>
        <v>54280</v>
      </c>
      <c r="AK45" s="763">
        <f t="shared" si="10"/>
        <v>54280</v>
      </c>
      <c r="AL45" s="772">
        <f t="shared" si="10"/>
        <v>-2725</v>
      </c>
      <c r="AM45" s="757">
        <f>SUM(AG45)</f>
        <v>13088</v>
      </c>
      <c r="AN45" s="761">
        <f>SUM(AH45)</f>
        <v>8988</v>
      </c>
      <c r="AO45" s="757">
        <v>8988</v>
      </c>
      <c r="AP45" s="764"/>
      <c r="AQ45" s="321"/>
      <c r="AR45" s="321"/>
    </row>
    <row r="46" spans="1:44" ht="22.5" customHeight="1" thickBot="1">
      <c r="A46" s="501"/>
      <c r="B46" s="517" t="s">
        <v>334</v>
      </c>
      <c r="C46" s="504">
        <f aca="true" t="shared" si="11" ref="C46:AN46">C44-C45</f>
        <v>407868</v>
      </c>
      <c r="D46" s="398">
        <f t="shared" si="11"/>
        <v>279787</v>
      </c>
      <c r="E46" s="399">
        <f t="shared" si="11"/>
        <v>270599</v>
      </c>
      <c r="F46" s="397">
        <f t="shared" si="11"/>
        <v>598037</v>
      </c>
      <c r="G46" s="398">
        <f t="shared" si="11"/>
        <v>532976</v>
      </c>
      <c r="H46" s="399">
        <f t="shared" si="11"/>
        <v>503606</v>
      </c>
      <c r="I46" s="397">
        <f t="shared" si="11"/>
        <v>541008</v>
      </c>
      <c r="J46" s="398">
        <f t="shared" si="11"/>
        <v>564087</v>
      </c>
      <c r="K46" s="399">
        <f t="shared" si="11"/>
        <v>582602</v>
      </c>
      <c r="L46" s="397">
        <f t="shared" si="11"/>
        <v>717985</v>
      </c>
      <c r="M46" s="398">
        <f t="shared" si="11"/>
        <v>718972</v>
      </c>
      <c r="N46" s="399">
        <f t="shared" si="11"/>
        <v>12712</v>
      </c>
      <c r="O46" s="397">
        <f t="shared" si="11"/>
        <v>311599</v>
      </c>
      <c r="P46" s="398">
        <f t="shared" si="11"/>
        <v>366598</v>
      </c>
      <c r="Q46" s="399">
        <f t="shared" si="11"/>
        <v>372122</v>
      </c>
      <c r="R46" s="397">
        <f t="shared" si="11"/>
        <v>209608</v>
      </c>
      <c r="S46" s="398">
        <f t="shared" si="11"/>
        <v>241937</v>
      </c>
      <c r="T46" s="399">
        <f t="shared" si="11"/>
        <v>121706</v>
      </c>
      <c r="U46" s="397">
        <f t="shared" si="11"/>
        <v>117593</v>
      </c>
      <c r="V46" s="398">
        <f t="shared" si="11"/>
        <v>107131</v>
      </c>
      <c r="W46" s="691">
        <f t="shared" si="11"/>
        <v>108005</v>
      </c>
      <c r="X46" s="704"/>
      <c r="Y46" s="705"/>
      <c r="Z46" s="706"/>
      <c r="AA46" s="722"/>
      <c r="AB46" s="705"/>
      <c r="AC46" s="706"/>
      <c r="AD46" s="400">
        <f t="shared" si="11"/>
        <v>3288579</v>
      </c>
      <c r="AE46" s="401">
        <f t="shared" si="11"/>
        <v>3321580</v>
      </c>
      <c r="AF46" s="730">
        <f t="shared" si="11"/>
        <v>2271649</v>
      </c>
      <c r="AG46" s="743">
        <f t="shared" si="11"/>
        <v>0</v>
      </c>
      <c r="AH46" s="744">
        <f t="shared" si="11"/>
        <v>0</v>
      </c>
      <c r="AI46" s="399">
        <f t="shared" si="11"/>
        <v>0</v>
      </c>
      <c r="AJ46" s="743">
        <f>AJ44-AJ45</f>
        <v>0</v>
      </c>
      <c r="AK46" s="744">
        <f>AK44-AK45</f>
        <v>0</v>
      </c>
      <c r="AL46" s="399">
        <f>AL44-AL45</f>
        <v>0</v>
      </c>
      <c r="AM46" s="758">
        <f>AM44-AM45</f>
        <v>3342859</v>
      </c>
      <c r="AN46" s="759">
        <f t="shared" si="11"/>
        <v>3375860</v>
      </c>
      <c r="AO46" s="760">
        <f>AO44-AO45</f>
        <v>2268924</v>
      </c>
      <c r="AP46" s="765"/>
      <c r="AQ46" s="766"/>
      <c r="AR46" s="767"/>
    </row>
  </sheetData>
  <mergeCells count="17">
    <mergeCell ref="X11:Z11"/>
    <mergeCell ref="AJ11:AL11"/>
    <mergeCell ref="AM11:AO11"/>
    <mergeCell ref="AP11:AR11"/>
    <mergeCell ref="AA11:AC11"/>
    <mergeCell ref="AD11:AF11"/>
    <mergeCell ref="AG11:AI11"/>
    <mergeCell ref="AC1:AE1"/>
    <mergeCell ref="B5:AB5"/>
    <mergeCell ref="C10:AB10"/>
    <mergeCell ref="C11:E11"/>
    <mergeCell ref="F11:H11"/>
    <mergeCell ref="U11:W11"/>
    <mergeCell ref="I11:K11"/>
    <mergeCell ref="L11:N11"/>
    <mergeCell ref="O11:Q11"/>
    <mergeCell ref="R11:T11"/>
  </mergeCells>
  <printOptions/>
  <pageMargins left="0.33" right="0.19" top="1" bottom="1" header="0.5" footer="0.5"/>
  <pageSetup horizontalDpi="200" verticalDpi="200" orientation="landscape" paperSize="9" scale="45" r:id="rId1"/>
</worksheet>
</file>

<file path=xl/worksheets/sheet13.xml><?xml version="1.0" encoding="utf-8"?>
<worksheet xmlns="http://schemas.openxmlformats.org/spreadsheetml/2006/main" xmlns:r="http://schemas.openxmlformats.org/officeDocument/2006/relationships">
  <dimension ref="B2:F43"/>
  <sheetViews>
    <sheetView workbookViewId="0" topLeftCell="A16">
      <selection activeCell="G14" sqref="G14"/>
    </sheetView>
  </sheetViews>
  <sheetFormatPr defaultColWidth="9.140625" defaultRowHeight="12.75"/>
  <cols>
    <col min="2" max="2" width="42.57421875" style="0" customWidth="1"/>
  </cols>
  <sheetData>
    <row r="2" ht="12.75">
      <c r="C2" t="s">
        <v>78</v>
      </c>
    </row>
    <row r="5" spans="2:4" ht="12.75">
      <c r="B5" s="406" t="s">
        <v>413</v>
      </c>
      <c r="C5" s="406"/>
      <c r="D5" s="406"/>
    </row>
    <row r="6" spans="2:4" ht="12.75">
      <c r="B6" s="839" t="s">
        <v>235</v>
      </c>
      <c r="C6" s="839"/>
      <c r="D6" s="839"/>
    </row>
    <row r="9" ht="13.5" thickBot="1">
      <c r="D9" t="s">
        <v>4</v>
      </c>
    </row>
    <row r="10" spans="2:5" ht="26.25" thickBot="1">
      <c r="B10" s="842" t="s">
        <v>3</v>
      </c>
      <c r="C10" s="843" t="s">
        <v>377</v>
      </c>
      <c r="D10" s="844"/>
      <c r="E10" s="819" t="s">
        <v>378</v>
      </c>
    </row>
    <row r="11" spans="2:5" ht="13.5" thickBot="1">
      <c r="B11" s="842"/>
      <c r="C11" s="35" t="s">
        <v>31</v>
      </c>
      <c r="D11" s="35" t="s">
        <v>32</v>
      </c>
      <c r="E11" s="35" t="s">
        <v>33</v>
      </c>
    </row>
    <row r="12" spans="2:5" ht="12.75">
      <c r="B12" s="4" t="s">
        <v>40</v>
      </c>
      <c r="C12" s="5"/>
      <c r="D12" s="5"/>
      <c r="E12" s="5"/>
    </row>
    <row r="13" spans="2:5" ht="26.25" customHeight="1">
      <c r="B13" s="178" t="s">
        <v>335</v>
      </c>
      <c r="C13" s="112">
        <v>73622</v>
      </c>
      <c r="D13" s="112">
        <v>43400</v>
      </c>
      <c r="E13" s="112">
        <v>43921</v>
      </c>
    </row>
    <row r="14" spans="2:5" ht="12.75">
      <c r="B14" s="7" t="s">
        <v>116</v>
      </c>
      <c r="C14" s="8">
        <v>0</v>
      </c>
      <c r="D14" s="8">
        <v>410</v>
      </c>
      <c r="E14" s="8">
        <v>565</v>
      </c>
    </row>
    <row r="15" spans="2:5" ht="12.75">
      <c r="B15" s="7" t="s">
        <v>83</v>
      </c>
      <c r="C15" s="8">
        <v>209608</v>
      </c>
      <c r="D15" s="8">
        <v>215608</v>
      </c>
      <c r="E15" s="8">
        <v>94501</v>
      </c>
    </row>
    <row r="16" spans="2:5" ht="12.75">
      <c r="B16" s="7" t="s">
        <v>84</v>
      </c>
      <c r="C16" s="8">
        <v>494657</v>
      </c>
      <c r="D16" s="8">
        <v>428843</v>
      </c>
      <c r="E16" s="8">
        <v>428843</v>
      </c>
    </row>
    <row r="17" spans="2:5" ht="12.75">
      <c r="B17" s="7" t="s">
        <v>484</v>
      </c>
      <c r="C17" s="8">
        <v>57988</v>
      </c>
      <c r="D17" s="8">
        <v>40106</v>
      </c>
      <c r="E17" s="8">
        <v>40106</v>
      </c>
    </row>
    <row r="18" spans="2:5" ht="12.75">
      <c r="B18" s="7" t="s">
        <v>85</v>
      </c>
      <c r="C18" s="8"/>
      <c r="D18" s="8"/>
      <c r="E18" s="8"/>
    </row>
    <row r="19" spans="2:5" ht="12.75">
      <c r="B19" s="7" t="s">
        <v>86</v>
      </c>
      <c r="C19" s="8">
        <v>45392</v>
      </c>
      <c r="D19" s="8">
        <v>34657</v>
      </c>
      <c r="E19" s="8">
        <v>34657</v>
      </c>
    </row>
    <row r="20" spans="2:5" ht="12.75">
      <c r="B20" s="7" t="s">
        <v>291</v>
      </c>
      <c r="C20" s="8"/>
      <c r="D20" s="8"/>
      <c r="E20" s="8"/>
    </row>
    <row r="21" spans="2:5" ht="12.75">
      <c r="B21" s="7" t="s">
        <v>292</v>
      </c>
      <c r="C21" s="8">
        <v>0</v>
      </c>
      <c r="D21" s="8">
        <v>29370</v>
      </c>
      <c r="E21" s="8">
        <v>0</v>
      </c>
    </row>
    <row r="22" spans="2:5" ht="12.75">
      <c r="B22" s="7" t="s">
        <v>193</v>
      </c>
      <c r="C22" s="8"/>
      <c r="D22" s="8"/>
      <c r="E22" s="8"/>
    </row>
    <row r="23" spans="2:5" ht="12.75">
      <c r="B23" s="7" t="s">
        <v>79</v>
      </c>
      <c r="C23" s="8">
        <v>309300</v>
      </c>
      <c r="D23" s="8">
        <v>364299</v>
      </c>
      <c r="E23" s="8">
        <v>368104</v>
      </c>
    </row>
    <row r="24" spans="2:5" ht="12.75">
      <c r="B24" s="7" t="s">
        <v>202</v>
      </c>
      <c r="C24" s="8">
        <v>2299</v>
      </c>
      <c r="D24" s="8">
        <v>2299</v>
      </c>
      <c r="E24" s="8">
        <v>4018</v>
      </c>
    </row>
    <row r="25" spans="2:5" ht="12.75">
      <c r="B25" s="7" t="s">
        <v>35</v>
      </c>
      <c r="C25" s="8">
        <v>87593</v>
      </c>
      <c r="D25" s="8">
        <v>77131</v>
      </c>
      <c r="E25" s="8">
        <v>77131</v>
      </c>
    </row>
    <row r="26" spans="2:5" ht="12.75">
      <c r="B26" s="7" t="s">
        <v>80</v>
      </c>
      <c r="C26" s="8">
        <v>30000</v>
      </c>
      <c r="D26" s="8">
        <v>30000</v>
      </c>
      <c r="E26" s="8">
        <v>30874</v>
      </c>
    </row>
    <row r="27" spans="2:5" ht="12.75">
      <c r="B27" s="7" t="s">
        <v>81</v>
      </c>
      <c r="C27" s="8"/>
      <c r="D27" s="8"/>
      <c r="E27" s="8"/>
    </row>
    <row r="28" spans="2:5" ht="12.75">
      <c r="B28" s="7" t="s">
        <v>485</v>
      </c>
      <c r="C28" s="8">
        <v>6405</v>
      </c>
      <c r="D28" s="8">
        <v>6405</v>
      </c>
      <c r="E28" s="8">
        <v>6677</v>
      </c>
    </row>
    <row r="29" spans="2:5" ht="12.75">
      <c r="B29" s="7" t="s">
        <v>504</v>
      </c>
      <c r="C29" s="8">
        <v>0</v>
      </c>
      <c r="D29" s="8">
        <v>20000</v>
      </c>
      <c r="E29" s="8">
        <v>20000</v>
      </c>
    </row>
    <row r="30" spans="2:5" ht="12.75">
      <c r="B30" s="7" t="s">
        <v>213</v>
      </c>
      <c r="C30" s="8">
        <v>0</v>
      </c>
      <c r="D30" s="8">
        <v>0</v>
      </c>
      <c r="E30" s="8">
        <v>270</v>
      </c>
    </row>
    <row r="31" spans="2:5" ht="12.75">
      <c r="B31" s="7" t="s">
        <v>82</v>
      </c>
      <c r="C31" s="8"/>
      <c r="D31" s="8"/>
      <c r="E31" s="8">
        <v>178</v>
      </c>
    </row>
    <row r="32" spans="2:6" ht="12.75">
      <c r="B32" s="7" t="s">
        <v>336</v>
      </c>
      <c r="C32" s="112">
        <v>30616</v>
      </c>
      <c r="D32" s="112">
        <v>50474</v>
      </c>
      <c r="E32" s="8">
        <v>51677</v>
      </c>
      <c r="F32" s="137"/>
    </row>
    <row r="33" spans="2:5" ht="12.75">
      <c r="B33" s="7" t="s">
        <v>337</v>
      </c>
      <c r="C33" s="8">
        <v>706585</v>
      </c>
      <c r="D33" s="8">
        <v>706585</v>
      </c>
      <c r="E33" s="8">
        <v>4500</v>
      </c>
    </row>
    <row r="34" spans="2:5" ht="12.75">
      <c r="B34" s="7" t="s">
        <v>117</v>
      </c>
      <c r="C34" s="8">
        <v>1400</v>
      </c>
      <c r="D34" s="8">
        <v>1400</v>
      </c>
      <c r="E34" s="8">
        <v>1703</v>
      </c>
    </row>
    <row r="35" spans="2:5" ht="12.75">
      <c r="B35" s="7" t="s">
        <v>90</v>
      </c>
      <c r="C35" s="8">
        <v>650</v>
      </c>
      <c r="D35" s="8">
        <v>650</v>
      </c>
      <c r="E35" s="8">
        <v>855</v>
      </c>
    </row>
    <row r="36" spans="2:5" ht="12.75">
      <c r="B36" s="10" t="s">
        <v>36</v>
      </c>
      <c r="C36" s="11">
        <f>SUM(C13:C35)</f>
        <v>2056115</v>
      </c>
      <c r="D36" s="11">
        <f>SUM(D13:D35)</f>
        <v>2051637</v>
      </c>
      <c r="E36" s="11">
        <f>SUM(E13:E35)</f>
        <v>1208580</v>
      </c>
    </row>
    <row r="37" spans="2:5" ht="12.75">
      <c r="B37" s="7" t="s">
        <v>91</v>
      </c>
      <c r="C37" s="8">
        <v>384231</v>
      </c>
      <c r="D37" s="8">
        <v>490564</v>
      </c>
      <c r="E37" s="8">
        <v>280564</v>
      </c>
    </row>
    <row r="38" spans="2:5" ht="12.75">
      <c r="B38" s="10" t="s">
        <v>37</v>
      </c>
      <c r="C38" s="11">
        <f>SUM(C36:C37)</f>
        <v>2440346</v>
      </c>
      <c r="D38" s="11">
        <f>SUM(D36:D37)</f>
        <v>2542201</v>
      </c>
      <c r="E38" s="11">
        <f>SUM(E36:E37)</f>
        <v>1489144</v>
      </c>
    </row>
    <row r="39" spans="2:5" ht="12.75">
      <c r="B39" s="7" t="s">
        <v>92</v>
      </c>
      <c r="C39" s="8">
        <v>54280</v>
      </c>
      <c r="D39" s="8">
        <v>54280</v>
      </c>
      <c r="E39" s="8"/>
    </row>
    <row r="40" spans="2:5" ht="12.75">
      <c r="B40" s="7" t="s">
        <v>93</v>
      </c>
      <c r="C40" s="8"/>
      <c r="D40" s="8"/>
      <c r="E40" s="8"/>
    </row>
    <row r="41" spans="2:5" ht="12.75">
      <c r="B41" s="7" t="s">
        <v>215</v>
      </c>
      <c r="C41" s="8"/>
      <c r="D41" s="8"/>
      <c r="E41" s="8"/>
    </row>
    <row r="42" spans="2:5" ht="12.75">
      <c r="B42" s="7" t="s">
        <v>94</v>
      </c>
      <c r="C42" s="8"/>
      <c r="D42" s="8"/>
      <c r="E42" s="8">
        <v>-7723</v>
      </c>
    </row>
    <row r="43" spans="2:5" ht="12.75">
      <c r="B43" s="13" t="s">
        <v>38</v>
      </c>
      <c r="C43" s="14">
        <f>SUM(C38:C42)</f>
        <v>2494626</v>
      </c>
      <c r="D43" s="14">
        <f>SUM(D38:D42)</f>
        <v>2596481</v>
      </c>
      <c r="E43" s="14">
        <f>SUM(E38:E42)</f>
        <v>1481421</v>
      </c>
    </row>
  </sheetData>
  <mergeCells count="3">
    <mergeCell ref="B10:B11"/>
    <mergeCell ref="C10:D10"/>
    <mergeCell ref="B6:D6"/>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E50"/>
  <sheetViews>
    <sheetView workbookViewId="0" topLeftCell="A22">
      <selection activeCell="F35" sqref="F35"/>
    </sheetView>
  </sheetViews>
  <sheetFormatPr defaultColWidth="9.140625" defaultRowHeight="12.75"/>
  <cols>
    <col min="2" max="2" width="37.7109375" style="0" customWidth="1"/>
  </cols>
  <sheetData>
    <row r="2" ht="12.75">
      <c r="D2" t="s">
        <v>160</v>
      </c>
    </row>
    <row r="4" spans="2:5" ht="12.75">
      <c r="B4" s="839" t="s">
        <v>355</v>
      </c>
      <c r="C4" s="839"/>
      <c r="D4" s="839"/>
      <c r="E4" s="839"/>
    </row>
    <row r="5" spans="2:5" ht="12.75">
      <c r="B5" s="839" t="s">
        <v>414</v>
      </c>
      <c r="C5" s="839"/>
      <c r="D5" s="839"/>
      <c r="E5" s="839"/>
    </row>
    <row r="8" ht="13.5" thickBot="1">
      <c r="E8" t="s">
        <v>4</v>
      </c>
    </row>
    <row r="9" spans="2:5" ht="12.75">
      <c r="B9" s="832" t="s">
        <v>3</v>
      </c>
      <c r="C9" s="884" t="s">
        <v>28</v>
      </c>
      <c r="D9" s="884"/>
      <c r="E9" s="51" t="s">
        <v>30</v>
      </c>
    </row>
    <row r="10" spans="2:5" ht="13.5" thickBot="1">
      <c r="B10" s="833"/>
      <c r="C10" s="52" t="s">
        <v>31</v>
      </c>
      <c r="D10" s="52" t="s">
        <v>32</v>
      </c>
      <c r="E10" s="53" t="s">
        <v>33</v>
      </c>
    </row>
    <row r="11" spans="2:5" ht="12.75">
      <c r="B11" s="120" t="s">
        <v>200</v>
      </c>
      <c r="C11" s="20">
        <v>0</v>
      </c>
      <c r="D11" s="20">
        <v>0</v>
      </c>
      <c r="E11" s="21">
        <v>0</v>
      </c>
    </row>
    <row r="12" spans="2:5" ht="12.75">
      <c r="B12" s="7" t="s">
        <v>201</v>
      </c>
      <c r="C12" s="8">
        <v>0</v>
      </c>
      <c r="D12" s="8">
        <v>0</v>
      </c>
      <c r="E12" s="9">
        <v>0</v>
      </c>
    </row>
    <row r="13" spans="2:5" ht="12.75">
      <c r="B13" s="7" t="s">
        <v>79</v>
      </c>
      <c r="C13" s="8">
        <v>0</v>
      </c>
      <c r="D13" s="8">
        <v>0</v>
      </c>
      <c r="E13" s="9">
        <v>0</v>
      </c>
    </row>
    <row r="14" spans="2:5" ht="12.75">
      <c r="B14" s="7" t="s">
        <v>202</v>
      </c>
      <c r="C14" s="8">
        <v>0</v>
      </c>
      <c r="D14" s="8">
        <v>0</v>
      </c>
      <c r="E14" s="9">
        <v>0</v>
      </c>
    </row>
    <row r="15" spans="2:5" ht="12.75">
      <c r="B15" s="7" t="s">
        <v>35</v>
      </c>
      <c r="C15" s="8">
        <v>0</v>
      </c>
      <c r="D15" s="8">
        <v>0</v>
      </c>
      <c r="E15" s="9">
        <v>0</v>
      </c>
    </row>
    <row r="16" spans="2:5" ht="12.75">
      <c r="B16" s="7" t="s">
        <v>80</v>
      </c>
      <c r="C16" s="8">
        <v>0</v>
      </c>
      <c r="D16" s="8">
        <v>0</v>
      </c>
      <c r="E16" s="9">
        <v>0</v>
      </c>
    </row>
    <row r="17" spans="2:5" ht="12.75">
      <c r="B17" s="7" t="s">
        <v>81</v>
      </c>
      <c r="C17" s="8">
        <v>0</v>
      </c>
      <c r="D17" s="8">
        <v>0</v>
      </c>
      <c r="E17" s="9">
        <v>0</v>
      </c>
    </row>
    <row r="18" spans="2:5" ht="12.75">
      <c r="B18" s="7" t="s">
        <v>203</v>
      </c>
      <c r="C18" s="8">
        <v>0</v>
      </c>
      <c r="D18" s="8">
        <v>0</v>
      </c>
      <c r="E18" s="9">
        <v>0</v>
      </c>
    </row>
    <row r="19" spans="2:5" ht="12.75">
      <c r="B19" s="7" t="s">
        <v>82</v>
      </c>
      <c r="C19" s="8">
        <v>0</v>
      </c>
      <c r="D19" s="8">
        <v>0</v>
      </c>
      <c r="E19" s="9">
        <v>0</v>
      </c>
    </row>
    <row r="20" spans="2:5" ht="12.75">
      <c r="B20" s="7" t="s">
        <v>204</v>
      </c>
      <c r="C20" s="8">
        <v>0</v>
      </c>
      <c r="D20" s="8">
        <v>0</v>
      </c>
      <c r="E20" s="9">
        <v>0</v>
      </c>
    </row>
    <row r="21" spans="2:5" ht="12.75">
      <c r="B21" s="7" t="s">
        <v>205</v>
      </c>
      <c r="C21" s="8">
        <v>0</v>
      </c>
      <c r="D21" s="8">
        <v>0</v>
      </c>
      <c r="E21" s="9">
        <v>0</v>
      </c>
    </row>
    <row r="22" spans="2:5" ht="12.75">
      <c r="B22" s="7" t="s">
        <v>206</v>
      </c>
      <c r="C22" s="8">
        <v>0</v>
      </c>
      <c r="D22" s="8">
        <v>0</v>
      </c>
      <c r="E22" s="9">
        <v>0</v>
      </c>
    </row>
    <row r="23" spans="2:5" ht="12.75">
      <c r="B23" s="7" t="s">
        <v>207</v>
      </c>
      <c r="C23" s="8">
        <v>0</v>
      </c>
      <c r="D23" s="8">
        <v>586</v>
      </c>
      <c r="E23" s="9">
        <v>586</v>
      </c>
    </row>
    <row r="24" spans="2:5" ht="12.75">
      <c r="B24" s="7" t="s">
        <v>208</v>
      </c>
      <c r="C24" s="8">
        <v>0</v>
      </c>
      <c r="D24" s="8">
        <v>145</v>
      </c>
      <c r="E24" s="9">
        <v>145</v>
      </c>
    </row>
    <row r="25" spans="2:5" ht="12.75">
      <c r="B25" s="7" t="s">
        <v>209</v>
      </c>
      <c r="C25" s="8">
        <v>0</v>
      </c>
      <c r="D25" s="8">
        <v>0</v>
      </c>
      <c r="E25" s="9">
        <v>0</v>
      </c>
    </row>
    <row r="26" spans="2:5" ht="12.75">
      <c r="B26" s="7" t="s">
        <v>116</v>
      </c>
      <c r="C26" s="8">
        <v>0</v>
      </c>
      <c r="D26" s="8">
        <v>0</v>
      </c>
      <c r="E26" s="9">
        <v>0</v>
      </c>
    </row>
    <row r="27" spans="2:5" ht="12.75">
      <c r="B27" s="7" t="s">
        <v>83</v>
      </c>
      <c r="C27" s="8">
        <v>0</v>
      </c>
      <c r="D27" s="8">
        <v>0</v>
      </c>
      <c r="E27" s="9">
        <v>0</v>
      </c>
    </row>
    <row r="28" spans="2:5" ht="12.75">
      <c r="B28" s="7" t="s">
        <v>210</v>
      </c>
      <c r="C28" s="8">
        <v>0</v>
      </c>
      <c r="D28" s="8">
        <v>0</v>
      </c>
      <c r="E28" s="9">
        <v>0</v>
      </c>
    </row>
    <row r="29" spans="2:5" ht="12.75">
      <c r="B29" s="7" t="s">
        <v>211</v>
      </c>
      <c r="C29" s="8">
        <v>0</v>
      </c>
      <c r="D29" s="8">
        <v>0</v>
      </c>
      <c r="E29" s="9">
        <v>0</v>
      </c>
    </row>
    <row r="30" spans="2:5" ht="12.75">
      <c r="B30" s="7" t="s">
        <v>212</v>
      </c>
      <c r="C30" s="8">
        <v>0</v>
      </c>
      <c r="D30" s="8">
        <v>0</v>
      </c>
      <c r="E30" s="9">
        <v>0</v>
      </c>
    </row>
    <row r="31" spans="2:5" ht="12.75">
      <c r="B31" s="7" t="s">
        <v>117</v>
      </c>
      <c r="C31" s="8">
        <v>0</v>
      </c>
      <c r="D31" s="8">
        <v>0</v>
      </c>
      <c r="E31" s="9">
        <v>0</v>
      </c>
    </row>
    <row r="32" spans="2:5" ht="12.75">
      <c r="B32" s="7" t="s">
        <v>213</v>
      </c>
      <c r="C32" s="8">
        <v>0</v>
      </c>
      <c r="D32" s="8">
        <v>0</v>
      </c>
      <c r="E32" s="9">
        <v>0</v>
      </c>
    </row>
    <row r="33" spans="2:5" ht="12.75">
      <c r="B33" s="7" t="s">
        <v>90</v>
      </c>
      <c r="C33" s="8">
        <v>0</v>
      </c>
      <c r="D33" s="8">
        <v>0</v>
      </c>
      <c r="E33" s="9">
        <v>0</v>
      </c>
    </row>
    <row r="34" spans="2:5" ht="12.75">
      <c r="B34" s="7" t="s">
        <v>84</v>
      </c>
      <c r="C34" s="8">
        <v>0</v>
      </c>
      <c r="D34" s="8">
        <v>0</v>
      </c>
      <c r="E34" s="9">
        <v>0</v>
      </c>
    </row>
    <row r="35" spans="2:5" ht="12.75">
      <c r="B35" s="7" t="s">
        <v>484</v>
      </c>
      <c r="C35" s="8">
        <v>700</v>
      </c>
      <c r="D35" s="8">
        <v>762</v>
      </c>
      <c r="E35" s="9">
        <v>762</v>
      </c>
    </row>
    <row r="36" spans="2:5" ht="12.75">
      <c r="B36" s="7" t="s">
        <v>85</v>
      </c>
      <c r="C36" s="8">
        <v>0</v>
      </c>
      <c r="D36" s="8">
        <v>0</v>
      </c>
      <c r="E36" s="9">
        <v>0</v>
      </c>
    </row>
    <row r="37" spans="2:5" ht="12.75">
      <c r="B37" s="7" t="s">
        <v>86</v>
      </c>
      <c r="C37" s="8">
        <v>0</v>
      </c>
      <c r="D37" s="8">
        <v>0</v>
      </c>
      <c r="E37" s="9">
        <v>0</v>
      </c>
    </row>
    <row r="38" spans="2:5" ht="12.75">
      <c r="B38" s="7" t="s">
        <v>214</v>
      </c>
      <c r="C38" s="8">
        <v>0</v>
      </c>
      <c r="D38" s="8">
        <v>0</v>
      </c>
      <c r="E38" s="9">
        <v>0</v>
      </c>
    </row>
    <row r="39" spans="2:5" ht="12.75">
      <c r="B39" s="7" t="s">
        <v>87</v>
      </c>
      <c r="C39" s="8">
        <v>0</v>
      </c>
      <c r="D39" s="8">
        <v>0</v>
      </c>
      <c r="E39" s="9">
        <v>0</v>
      </c>
    </row>
    <row r="40" spans="2:5" ht="12.75">
      <c r="B40" s="7" t="s">
        <v>88</v>
      </c>
      <c r="C40" s="8">
        <v>0</v>
      </c>
      <c r="D40" s="8">
        <v>0</v>
      </c>
      <c r="E40" s="9">
        <v>0</v>
      </c>
    </row>
    <row r="41" spans="2:5" ht="12.75">
      <c r="B41" s="7" t="s">
        <v>89</v>
      </c>
      <c r="C41" s="8">
        <v>0</v>
      </c>
      <c r="D41" s="8">
        <v>0</v>
      </c>
      <c r="E41" s="9">
        <v>0</v>
      </c>
    </row>
    <row r="42" spans="2:5" ht="12.75">
      <c r="B42" s="7" t="s">
        <v>193</v>
      </c>
      <c r="C42" s="8">
        <v>0</v>
      </c>
      <c r="D42" s="8">
        <v>0</v>
      </c>
      <c r="E42" s="9">
        <v>0</v>
      </c>
    </row>
    <row r="43" spans="2:5" ht="12.75">
      <c r="B43" s="10" t="s">
        <v>36</v>
      </c>
      <c r="C43" s="11">
        <f>SUM(C11:C42)</f>
        <v>700</v>
      </c>
      <c r="D43" s="11">
        <f>SUM(D11:D42)</f>
        <v>1493</v>
      </c>
      <c r="E43" s="12">
        <f>SUM(E11:E42)</f>
        <v>1493</v>
      </c>
    </row>
    <row r="44" spans="2:5" ht="12.75">
      <c r="B44" s="7" t="s">
        <v>91</v>
      </c>
      <c r="C44" s="8">
        <v>0</v>
      </c>
      <c r="D44" s="8">
        <v>0</v>
      </c>
      <c r="E44" s="9">
        <v>0</v>
      </c>
    </row>
    <row r="45" spans="2:5" ht="12.75">
      <c r="B45" s="10" t="s">
        <v>37</v>
      </c>
      <c r="C45" s="11">
        <f>SUM(C43+C44)</f>
        <v>700</v>
      </c>
      <c r="D45" s="11">
        <f>SUM(D43+D44)</f>
        <v>1493</v>
      </c>
      <c r="E45" s="12">
        <f>SUM(E43+E44)</f>
        <v>1493</v>
      </c>
    </row>
    <row r="46" spans="2:5" ht="12.75">
      <c r="B46" s="7" t="s">
        <v>92</v>
      </c>
      <c r="C46" s="8">
        <v>0</v>
      </c>
      <c r="D46" s="8">
        <v>0</v>
      </c>
      <c r="E46" s="9">
        <v>0</v>
      </c>
    </row>
    <row r="47" spans="2:5" ht="12.75">
      <c r="B47" s="7" t="s">
        <v>93</v>
      </c>
      <c r="C47" s="8">
        <v>0</v>
      </c>
      <c r="D47" s="8">
        <v>0</v>
      </c>
      <c r="E47" s="9">
        <v>0</v>
      </c>
    </row>
    <row r="48" spans="2:5" ht="12.75">
      <c r="B48" s="7" t="s">
        <v>126</v>
      </c>
      <c r="C48" s="8">
        <v>0</v>
      </c>
      <c r="D48" s="8">
        <v>0</v>
      </c>
      <c r="E48" s="9">
        <v>0</v>
      </c>
    </row>
    <row r="49" spans="2:5" ht="12.75">
      <c r="B49" s="7" t="s">
        <v>94</v>
      </c>
      <c r="C49" s="8">
        <v>0</v>
      </c>
      <c r="D49" s="8">
        <v>0</v>
      </c>
      <c r="E49" s="9">
        <v>0</v>
      </c>
    </row>
    <row r="50" spans="2:5" ht="13.5" thickBot="1">
      <c r="B50" s="22" t="s">
        <v>38</v>
      </c>
      <c r="C50" s="23">
        <f>SUM(C45:C49)</f>
        <v>700</v>
      </c>
      <c r="D50" s="23">
        <f>SUM(D45:D49)</f>
        <v>1493</v>
      </c>
      <c r="E50" s="24">
        <f>SUM(E45:E49)</f>
        <v>1493</v>
      </c>
    </row>
  </sheetData>
  <mergeCells count="4">
    <mergeCell ref="B4:E4"/>
    <mergeCell ref="B5:E5"/>
    <mergeCell ref="B9:B10"/>
    <mergeCell ref="C9:D9"/>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07"/>
  <sheetViews>
    <sheetView workbookViewId="0" topLeftCell="A28">
      <selection activeCell="F54" sqref="F54"/>
    </sheetView>
  </sheetViews>
  <sheetFormatPr defaultColWidth="9.140625" defaultRowHeight="12.75"/>
  <cols>
    <col min="2" max="2" width="38.421875" style="0" customWidth="1"/>
    <col min="3" max="3" width="10.57421875" style="0" customWidth="1"/>
    <col min="4" max="5" width="10.7109375" style="0" customWidth="1"/>
  </cols>
  <sheetData>
    <row r="1" ht="12.75">
      <c r="D1" t="s">
        <v>465</v>
      </c>
    </row>
    <row r="3" spans="1:5" ht="12.75">
      <c r="A3" s="885" t="s">
        <v>466</v>
      </c>
      <c r="B3" s="885"/>
      <c r="C3" s="885"/>
      <c r="D3" s="885"/>
      <c r="E3" s="885"/>
    </row>
    <row r="4" spans="1:5" ht="12.75">
      <c r="A4" s="408"/>
      <c r="B4" s="408"/>
      <c r="C4" s="408"/>
      <c r="D4" s="408"/>
      <c r="E4" s="408"/>
    </row>
    <row r="5" ht="13.5" thickBot="1">
      <c r="E5" t="s">
        <v>127</v>
      </c>
    </row>
    <row r="6" spans="1:5" ht="23.25" thickBot="1">
      <c r="A6" s="179" t="s">
        <v>236</v>
      </c>
      <c r="B6" s="409" t="s">
        <v>3</v>
      </c>
      <c r="C6" s="407" t="s">
        <v>415</v>
      </c>
      <c r="D6" s="407" t="s">
        <v>416</v>
      </c>
      <c r="E6" s="407" t="s">
        <v>378</v>
      </c>
    </row>
    <row r="7" spans="1:5" ht="12.75">
      <c r="A7" s="180"/>
      <c r="B7" s="410"/>
      <c r="C7" s="411"/>
      <c r="D7" s="411"/>
      <c r="E7" s="411"/>
    </row>
    <row r="8" spans="1:5" ht="12.75">
      <c r="A8" s="181"/>
      <c r="B8" s="412" t="s">
        <v>159</v>
      </c>
      <c r="C8" s="413"/>
      <c r="D8" s="413"/>
      <c r="E8" s="413"/>
    </row>
    <row r="9" spans="1:5" ht="12.75">
      <c r="A9" s="182" t="s">
        <v>231</v>
      </c>
      <c r="B9" s="414" t="s">
        <v>123</v>
      </c>
      <c r="C9" s="415"/>
      <c r="D9" s="415"/>
      <c r="E9" s="415"/>
    </row>
    <row r="10" spans="1:5" ht="12.75">
      <c r="A10" s="182"/>
      <c r="B10" s="416" t="s">
        <v>417</v>
      </c>
      <c r="C10" s="415">
        <v>22260</v>
      </c>
      <c r="D10" s="415">
        <v>21998</v>
      </c>
      <c r="E10" s="415"/>
    </row>
    <row r="11" spans="1:5" ht="12.75">
      <c r="A11" s="182"/>
      <c r="B11" s="416" t="s">
        <v>418</v>
      </c>
      <c r="C11" s="415">
        <v>593754</v>
      </c>
      <c r="D11" s="415">
        <v>783035</v>
      </c>
      <c r="E11" s="415">
        <v>16945</v>
      </c>
    </row>
    <row r="12" spans="1:5" ht="12.75">
      <c r="A12" s="182"/>
      <c r="B12" s="416" t="s">
        <v>419</v>
      </c>
      <c r="C12" s="415">
        <v>211900</v>
      </c>
      <c r="D12" s="415">
        <v>211900</v>
      </c>
      <c r="E12" s="415"/>
    </row>
    <row r="13" spans="1:5" ht="12.75">
      <c r="A13" s="182"/>
      <c r="B13" s="416" t="s">
        <v>421</v>
      </c>
      <c r="C13" s="415">
        <v>348</v>
      </c>
      <c r="D13" s="415">
        <v>348</v>
      </c>
      <c r="E13" s="415">
        <v>341</v>
      </c>
    </row>
    <row r="14" spans="1:5" ht="12.75">
      <c r="A14" s="182"/>
      <c r="B14" s="417" t="s">
        <v>422</v>
      </c>
      <c r="C14" s="415">
        <v>120</v>
      </c>
      <c r="D14" s="415">
        <v>120</v>
      </c>
      <c r="E14" s="415"/>
    </row>
    <row r="15" spans="1:5" ht="12.75">
      <c r="A15" s="182"/>
      <c r="B15" s="416" t="s">
        <v>423</v>
      </c>
      <c r="C15" s="415">
        <v>3600</v>
      </c>
      <c r="D15" s="415">
        <v>3600</v>
      </c>
      <c r="E15" s="415">
        <v>4037</v>
      </c>
    </row>
    <row r="16" spans="1:5" ht="12.75">
      <c r="A16" s="182"/>
      <c r="B16" s="416" t="s">
        <v>513</v>
      </c>
      <c r="C16" s="415">
        <v>480</v>
      </c>
      <c r="D16" s="415">
        <v>0</v>
      </c>
      <c r="E16" s="415">
        <v>417</v>
      </c>
    </row>
    <row r="17" spans="1:5" ht="12.75">
      <c r="A17" s="182"/>
      <c r="B17" s="416" t="s">
        <v>424</v>
      </c>
      <c r="C17" s="415">
        <v>222</v>
      </c>
      <c r="D17" s="415">
        <v>222</v>
      </c>
      <c r="E17" s="415"/>
    </row>
    <row r="18" spans="1:5" ht="12.75">
      <c r="A18" s="182"/>
      <c r="B18" s="416" t="s">
        <v>520</v>
      </c>
      <c r="C18" s="415">
        <v>846</v>
      </c>
      <c r="D18" s="415">
        <v>846</v>
      </c>
      <c r="E18" s="415"/>
    </row>
    <row r="19" spans="1:5" ht="12.75">
      <c r="A19" s="182"/>
      <c r="B19" s="416" t="s">
        <v>420</v>
      </c>
      <c r="C19" s="415">
        <v>17143</v>
      </c>
      <c r="D19" s="415">
        <v>17143</v>
      </c>
      <c r="E19" s="415">
        <v>1367</v>
      </c>
    </row>
    <row r="20" spans="1:5" ht="12.75">
      <c r="A20" s="182"/>
      <c r="B20" s="416" t="s">
        <v>511</v>
      </c>
      <c r="C20" s="415">
        <v>40500</v>
      </c>
      <c r="D20" s="415">
        <v>41000</v>
      </c>
      <c r="E20" s="415">
        <v>35000</v>
      </c>
    </row>
    <row r="21" spans="1:5" ht="12.75">
      <c r="A21" s="182"/>
      <c r="B21" s="416" t="s">
        <v>512</v>
      </c>
      <c r="C21" s="415"/>
      <c r="D21" s="415"/>
      <c r="E21" s="415">
        <v>6000</v>
      </c>
    </row>
    <row r="22" spans="1:5" ht="33.75">
      <c r="A22" s="182"/>
      <c r="B22" s="418" t="s">
        <v>425</v>
      </c>
      <c r="C22" s="415"/>
      <c r="D22" s="415">
        <v>12263</v>
      </c>
      <c r="E22" s="415"/>
    </row>
    <row r="23" spans="1:5" ht="12.75">
      <c r="A23" s="182"/>
      <c r="B23" s="416" t="s">
        <v>426</v>
      </c>
      <c r="C23" s="415"/>
      <c r="D23" s="415">
        <v>2640</v>
      </c>
      <c r="E23" s="415"/>
    </row>
    <row r="24" spans="1:5" ht="22.5">
      <c r="A24" s="182"/>
      <c r="B24" s="418" t="s">
        <v>427</v>
      </c>
      <c r="C24" s="415"/>
      <c r="D24" s="415">
        <v>3822</v>
      </c>
      <c r="E24" s="415"/>
    </row>
    <row r="25" spans="1:5" ht="12.75">
      <c r="A25" s="182"/>
      <c r="B25" s="416" t="s">
        <v>428</v>
      </c>
      <c r="C25" s="415"/>
      <c r="D25" s="415">
        <v>23076</v>
      </c>
      <c r="E25" s="415"/>
    </row>
    <row r="26" spans="1:5" ht="12.75">
      <c r="A26" s="182"/>
      <c r="B26" s="416" t="s">
        <v>510</v>
      </c>
      <c r="C26" s="415"/>
      <c r="D26" s="415"/>
      <c r="E26" s="415">
        <v>9217</v>
      </c>
    </row>
    <row r="27" spans="1:5" ht="12.75">
      <c r="A27" s="182"/>
      <c r="B27" s="416" t="s">
        <v>514</v>
      </c>
      <c r="C27" s="415"/>
      <c r="D27" s="415"/>
      <c r="E27" s="415">
        <v>240</v>
      </c>
    </row>
    <row r="28" spans="1:5" ht="12.75">
      <c r="A28" s="182"/>
      <c r="B28" s="416" t="s">
        <v>567</v>
      </c>
      <c r="C28" s="415"/>
      <c r="D28" s="415"/>
      <c r="E28" s="415">
        <v>1122</v>
      </c>
    </row>
    <row r="29" spans="1:5" ht="12.75">
      <c r="A29" s="182"/>
      <c r="B29" s="416"/>
      <c r="C29" s="415"/>
      <c r="D29" s="415"/>
      <c r="E29" s="415"/>
    </row>
    <row r="30" spans="1:5" ht="12.75">
      <c r="A30" s="182" t="s">
        <v>230</v>
      </c>
      <c r="B30" s="414" t="s">
        <v>429</v>
      </c>
      <c r="C30" s="415"/>
      <c r="D30" s="415"/>
      <c r="E30" s="415"/>
    </row>
    <row r="31" spans="1:5" ht="12.75">
      <c r="A31" s="182"/>
      <c r="B31" s="414"/>
      <c r="C31" s="419"/>
      <c r="D31" s="419"/>
      <c r="E31" s="419"/>
    </row>
    <row r="32" spans="1:5" ht="12.75">
      <c r="A32" s="182" t="s">
        <v>225</v>
      </c>
      <c r="B32" s="414" t="s">
        <v>430</v>
      </c>
      <c r="C32" s="419"/>
      <c r="D32" s="419"/>
      <c r="E32" s="419"/>
    </row>
    <row r="33" spans="1:5" ht="12.75">
      <c r="A33" s="182"/>
      <c r="B33" s="416" t="s">
        <v>431</v>
      </c>
      <c r="C33" s="419"/>
      <c r="D33" s="419">
        <v>2800</v>
      </c>
      <c r="E33" s="419">
        <v>2442</v>
      </c>
    </row>
    <row r="34" spans="1:5" ht="12.75">
      <c r="A34" s="182"/>
      <c r="B34" s="414"/>
      <c r="C34" s="419"/>
      <c r="D34" s="419"/>
      <c r="E34" s="419"/>
    </row>
    <row r="35" spans="1:5" ht="12.75">
      <c r="A35" s="182" t="s">
        <v>225</v>
      </c>
      <c r="B35" s="414" t="s">
        <v>432</v>
      </c>
      <c r="C35" s="419"/>
      <c r="D35" s="419"/>
      <c r="E35" s="419"/>
    </row>
    <row r="36" spans="1:5" ht="12.75">
      <c r="A36" s="182"/>
      <c r="B36" s="416" t="s">
        <v>431</v>
      </c>
      <c r="C36" s="419"/>
      <c r="D36" s="419">
        <v>1806</v>
      </c>
      <c r="E36" s="419">
        <v>1971</v>
      </c>
    </row>
    <row r="37" spans="1:5" ht="12.75">
      <c r="A37" s="182"/>
      <c r="B37" s="416"/>
      <c r="C37" s="419"/>
      <c r="D37" s="419"/>
      <c r="E37" s="419"/>
    </row>
    <row r="38" spans="1:5" ht="12.75">
      <c r="A38" s="182" t="s">
        <v>226</v>
      </c>
      <c r="B38" s="414" t="s">
        <v>433</v>
      </c>
      <c r="C38" s="419"/>
      <c r="D38" s="419"/>
      <c r="E38" s="419"/>
    </row>
    <row r="39" spans="1:5" ht="12.75">
      <c r="A39" s="182"/>
      <c r="B39" s="416" t="s">
        <v>431</v>
      </c>
      <c r="C39" s="419"/>
      <c r="D39" s="419">
        <v>1272</v>
      </c>
      <c r="E39" s="419">
        <v>1271</v>
      </c>
    </row>
    <row r="40" spans="1:5" ht="12.75">
      <c r="A40" s="181"/>
      <c r="B40" s="420"/>
      <c r="C40" s="421"/>
      <c r="D40" s="421"/>
      <c r="E40" s="421"/>
    </row>
    <row r="41" spans="1:5" ht="12.75">
      <c r="A41" s="182" t="s">
        <v>227</v>
      </c>
      <c r="B41" s="420" t="s">
        <v>434</v>
      </c>
      <c r="C41" s="413"/>
      <c r="D41" s="413"/>
      <c r="E41" s="413"/>
    </row>
    <row r="42" spans="1:5" ht="12.75">
      <c r="A42" s="182"/>
      <c r="B42" s="422" t="s">
        <v>521</v>
      </c>
      <c r="C42" s="413"/>
      <c r="D42" s="413">
        <v>1568</v>
      </c>
      <c r="E42" s="413">
        <v>1840</v>
      </c>
    </row>
    <row r="43" spans="1:5" ht="12.75">
      <c r="A43" s="183"/>
      <c r="B43" s="416" t="s">
        <v>435</v>
      </c>
      <c r="C43" s="419"/>
      <c r="D43" s="419">
        <v>2760</v>
      </c>
      <c r="E43" s="419">
        <v>2566</v>
      </c>
    </row>
    <row r="44" spans="1:5" ht="12.75">
      <c r="A44" s="183"/>
      <c r="B44" s="416"/>
      <c r="C44" s="419"/>
      <c r="D44" s="419"/>
      <c r="E44" s="419"/>
    </row>
    <row r="45" spans="1:5" ht="12.75">
      <c r="A45" s="182" t="s">
        <v>228</v>
      </c>
      <c r="B45" s="414" t="s">
        <v>436</v>
      </c>
      <c r="C45" s="419"/>
      <c r="D45" s="419"/>
      <c r="E45" s="419"/>
    </row>
    <row r="46" spans="1:5" ht="12.75">
      <c r="A46" s="182"/>
      <c r="B46" s="416" t="s">
        <v>431</v>
      </c>
      <c r="C46" s="419">
        <v>8500</v>
      </c>
      <c r="D46" s="419">
        <v>1523</v>
      </c>
      <c r="E46" s="419">
        <v>1523</v>
      </c>
    </row>
    <row r="47" spans="1:5" ht="12.75">
      <c r="A47" s="182"/>
      <c r="B47" s="416"/>
      <c r="C47" s="419"/>
      <c r="D47" s="419"/>
      <c r="E47" s="419"/>
    </row>
    <row r="48" spans="1:5" ht="12.75">
      <c r="A48" s="182" t="s">
        <v>352</v>
      </c>
      <c r="B48" s="414" t="s">
        <v>437</v>
      </c>
      <c r="C48" s="419"/>
      <c r="D48" s="419"/>
      <c r="E48" s="419"/>
    </row>
    <row r="49" spans="1:5" ht="12.75">
      <c r="A49" s="182"/>
      <c r="B49" s="416" t="s">
        <v>431</v>
      </c>
      <c r="C49" s="419"/>
      <c r="D49" s="419"/>
      <c r="E49" s="419"/>
    </row>
    <row r="50" spans="1:5" ht="12.75">
      <c r="A50" s="181"/>
      <c r="B50" s="420"/>
      <c r="C50" s="421"/>
      <c r="D50" s="421"/>
      <c r="E50" s="421"/>
    </row>
    <row r="51" spans="1:5" ht="12.75">
      <c r="A51" s="182" t="s">
        <v>229</v>
      </c>
      <c r="B51" s="414" t="s">
        <v>106</v>
      </c>
      <c r="C51" s="419"/>
      <c r="D51" s="419"/>
      <c r="E51" s="419"/>
    </row>
    <row r="52" spans="1:5" ht="12.75">
      <c r="A52" s="423"/>
      <c r="B52" s="416" t="s">
        <v>431</v>
      </c>
      <c r="C52" s="424"/>
      <c r="D52" s="424">
        <v>4244</v>
      </c>
      <c r="E52" s="424">
        <v>8718</v>
      </c>
    </row>
    <row r="53" spans="1:5" ht="13.5" thickBot="1">
      <c r="A53" s="425"/>
      <c r="B53" s="426"/>
      <c r="C53" s="427"/>
      <c r="D53" s="427"/>
      <c r="E53" s="427"/>
    </row>
    <row r="54" spans="1:5" ht="13.5" thickBot="1">
      <c r="A54" s="179"/>
      <c r="B54" s="428" t="s">
        <v>438</v>
      </c>
      <c r="C54" s="429">
        <f>SUM(C9:C52)</f>
        <v>899673</v>
      </c>
      <c r="D54" s="429">
        <f>SUM(D9:D52)</f>
        <v>1137986</v>
      </c>
      <c r="E54" s="429">
        <f>SUM(E9:E52)</f>
        <v>95017</v>
      </c>
    </row>
    <row r="55" spans="1:5" ht="12.75">
      <c r="A55" s="430"/>
      <c r="B55" s="431"/>
      <c r="C55" s="184"/>
      <c r="D55" s="184"/>
      <c r="E55" s="184"/>
    </row>
    <row r="56" spans="1:5" ht="12.75">
      <c r="A56" s="430"/>
      <c r="B56" s="431"/>
      <c r="C56" s="184"/>
      <c r="D56" s="184"/>
      <c r="E56" s="184"/>
    </row>
    <row r="57" spans="1:5" ht="12.75">
      <c r="A57" s="430"/>
      <c r="B57" s="431"/>
      <c r="C57" s="184"/>
      <c r="D57" s="184"/>
      <c r="E57" s="184"/>
    </row>
    <row r="58" spans="1:5" ht="13.5" thickBot="1">
      <c r="A58" s="430"/>
      <c r="B58" s="431"/>
      <c r="C58" s="184"/>
      <c r="D58" s="184"/>
      <c r="E58" s="184"/>
    </row>
    <row r="59" spans="1:5" ht="13.5" thickBot="1">
      <c r="A59" s="432"/>
      <c r="B59" s="409" t="s">
        <v>439</v>
      </c>
      <c r="C59" s="433"/>
      <c r="D59" s="433"/>
      <c r="E59" s="433"/>
    </row>
    <row r="60" spans="1:5" ht="12.75">
      <c r="A60" s="180" t="s">
        <v>231</v>
      </c>
      <c r="B60" s="410" t="s">
        <v>123</v>
      </c>
      <c r="C60" s="185"/>
      <c r="D60" s="185"/>
      <c r="E60" s="185"/>
    </row>
    <row r="61" spans="1:5" ht="12.75">
      <c r="A61" s="182"/>
      <c r="B61" s="416" t="s">
        <v>440</v>
      </c>
      <c r="C61" s="415">
        <v>13962</v>
      </c>
      <c r="D61" s="415">
        <v>28962</v>
      </c>
      <c r="E61" s="415">
        <v>27870</v>
      </c>
    </row>
    <row r="62" spans="1:5" ht="12.75">
      <c r="A62" s="182"/>
      <c r="B62" s="416" t="s">
        <v>441</v>
      </c>
      <c r="C62" s="415">
        <v>6300</v>
      </c>
      <c r="D62" s="415">
        <v>6300</v>
      </c>
      <c r="E62" s="415">
        <v>7585</v>
      </c>
    </row>
    <row r="63" spans="1:5" ht="12.75">
      <c r="A63" s="182"/>
      <c r="B63" s="416" t="s">
        <v>442</v>
      </c>
      <c r="C63" s="415">
        <v>4000</v>
      </c>
      <c r="D63" s="415">
        <v>4000</v>
      </c>
      <c r="E63" s="415"/>
    </row>
    <row r="64" spans="1:5" ht="12.75">
      <c r="A64" s="182"/>
      <c r="B64" s="434" t="s">
        <v>443</v>
      </c>
      <c r="C64" s="415">
        <v>720</v>
      </c>
      <c r="D64" s="415">
        <v>720</v>
      </c>
      <c r="E64" s="415">
        <v>786</v>
      </c>
    </row>
    <row r="65" spans="1:5" ht="12.75">
      <c r="A65" s="182"/>
      <c r="B65" s="417" t="s">
        <v>444</v>
      </c>
      <c r="C65" s="415">
        <v>1020</v>
      </c>
      <c r="D65" s="415">
        <v>1020</v>
      </c>
      <c r="E65" s="415">
        <v>300</v>
      </c>
    </row>
    <row r="66" spans="1:5" ht="12.75">
      <c r="A66" s="182"/>
      <c r="B66" s="416" t="s">
        <v>517</v>
      </c>
      <c r="C66" s="415"/>
      <c r="D66" s="415"/>
      <c r="E66" s="415">
        <v>87</v>
      </c>
    </row>
    <row r="67" spans="1:5" ht="12.75">
      <c r="A67" s="435"/>
      <c r="B67" s="416" t="s">
        <v>445</v>
      </c>
      <c r="C67" s="419">
        <v>3240</v>
      </c>
      <c r="D67" s="419">
        <v>11240</v>
      </c>
      <c r="E67" s="419">
        <v>11425</v>
      </c>
    </row>
    <row r="68" spans="1:5" ht="12.75">
      <c r="A68" s="435"/>
      <c r="B68" s="416" t="s">
        <v>446</v>
      </c>
      <c r="C68" s="419">
        <v>3240</v>
      </c>
      <c r="D68" s="419">
        <v>3240</v>
      </c>
      <c r="E68" s="419"/>
    </row>
    <row r="69" spans="1:5" ht="12.75">
      <c r="A69" s="435"/>
      <c r="B69" s="416" t="s">
        <v>447</v>
      </c>
      <c r="C69" s="419">
        <v>2160</v>
      </c>
      <c r="D69" s="419">
        <v>2160</v>
      </c>
      <c r="E69" s="419"/>
    </row>
    <row r="70" spans="1:5" ht="12.75">
      <c r="A70" s="435"/>
      <c r="B70" s="416" t="s">
        <v>448</v>
      </c>
      <c r="C70" s="419">
        <v>960</v>
      </c>
      <c r="D70" s="419">
        <v>960</v>
      </c>
      <c r="E70" s="419"/>
    </row>
    <row r="71" spans="1:5" ht="12.75">
      <c r="A71" s="435"/>
      <c r="B71" s="416" t="s">
        <v>449</v>
      </c>
      <c r="C71" s="419">
        <v>9960</v>
      </c>
      <c r="D71" s="419">
        <v>11810</v>
      </c>
      <c r="E71" s="419">
        <v>11791</v>
      </c>
    </row>
    <row r="72" spans="1:5" ht="12.75">
      <c r="A72" s="435"/>
      <c r="B72" s="416" t="s">
        <v>450</v>
      </c>
      <c r="C72" s="419">
        <v>9410</v>
      </c>
      <c r="D72" s="419">
        <v>9410</v>
      </c>
      <c r="E72" s="419"/>
    </row>
    <row r="73" spans="1:5" ht="12.75">
      <c r="A73" s="436"/>
      <c r="B73" s="437" t="s">
        <v>451</v>
      </c>
      <c r="C73" s="438"/>
      <c r="D73" s="438">
        <v>570</v>
      </c>
      <c r="E73" s="438">
        <v>570</v>
      </c>
    </row>
    <row r="74" spans="1:5" ht="12.75">
      <c r="A74" s="439"/>
      <c r="B74" s="426" t="s">
        <v>515</v>
      </c>
      <c r="C74" s="440"/>
      <c r="D74" s="440"/>
      <c r="E74" s="440">
        <v>13700</v>
      </c>
    </row>
    <row r="75" spans="1:5" ht="12.75">
      <c r="A75" s="441"/>
      <c r="B75" s="520" t="s">
        <v>516</v>
      </c>
      <c r="C75" s="413"/>
      <c r="D75" s="413"/>
      <c r="E75" s="413">
        <v>102</v>
      </c>
    </row>
    <row r="76" spans="1:5" ht="12.75">
      <c r="A76" s="441"/>
      <c r="B76" s="521" t="s">
        <v>519</v>
      </c>
      <c r="C76" s="413"/>
      <c r="D76" s="413"/>
      <c r="E76" s="413">
        <v>340</v>
      </c>
    </row>
    <row r="77" spans="1:5" ht="12.75">
      <c r="A77" s="441"/>
      <c r="B77" s="521" t="s">
        <v>518</v>
      </c>
      <c r="C77" s="413"/>
      <c r="D77" s="413"/>
      <c r="E77" s="413">
        <v>190</v>
      </c>
    </row>
    <row r="78" spans="1:5" ht="12.75">
      <c r="A78" s="441"/>
      <c r="B78" s="420"/>
      <c r="C78" s="413"/>
      <c r="D78" s="413"/>
      <c r="E78" s="413"/>
    </row>
    <row r="79" spans="1:5" ht="12.75">
      <c r="A79" s="182" t="s">
        <v>228</v>
      </c>
      <c r="B79" s="414" t="s">
        <v>436</v>
      </c>
      <c r="C79" s="419"/>
      <c r="D79" s="419"/>
      <c r="E79" s="419"/>
    </row>
    <row r="80" spans="1:5" ht="12.75">
      <c r="A80" s="425"/>
      <c r="B80" s="426"/>
      <c r="C80" s="427"/>
      <c r="D80" s="427"/>
      <c r="E80" s="427"/>
    </row>
    <row r="81" spans="1:5" ht="12.75">
      <c r="A81" s="182" t="s">
        <v>352</v>
      </c>
      <c r="B81" s="420" t="s">
        <v>437</v>
      </c>
      <c r="C81" s="413"/>
      <c r="D81" s="413"/>
      <c r="E81" s="413"/>
    </row>
    <row r="82" spans="1:5" ht="12.75">
      <c r="A82" s="182"/>
      <c r="B82" s="416"/>
      <c r="C82" s="415"/>
      <c r="D82" s="415"/>
      <c r="E82" s="415"/>
    </row>
    <row r="83" spans="1:5" ht="13.5" thickBot="1">
      <c r="A83" s="182" t="s">
        <v>229</v>
      </c>
      <c r="B83" s="414" t="s">
        <v>106</v>
      </c>
      <c r="C83" s="413"/>
      <c r="D83" s="413"/>
      <c r="E83" s="413"/>
    </row>
    <row r="84" spans="1:5" ht="13.5" thickBot="1">
      <c r="A84" s="179"/>
      <c r="B84" s="428" t="s">
        <v>452</v>
      </c>
      <c r="C84" s="186">
        <f>SUM(C60:C83)</f>
        <v>54972</v>
      </c>
      <c r="D84" s="186">
        <f>SUM(D60:D83)</f>
        <v>80392</v>
      </c>
      <c r="E84" s="186">
        <f>SUM(E60:E83)</f>
        <v>74746</v>
      </c>
    </row>
    <row r="85" spans="1:5" ht="12.75">
      <c r="A85" s="180"/>
      <c r="B85" s="442"/>
      <c r="C85" s="185"/>
      <c r="D85" s="185"/>
      <c r="E85" s="185"/>
    </row>
    <row r="86" spans="1:5" ht="13.5" thickBot="1">
      <c r="A86" s="443" t="s">
        <v>231</v>
      </c>
      <c r="B86" s="444" t="s">
        <v>453</v>
      </c>
      <c r="C86" s="445"/>
      <c r="D86" s="445"/>
      <c r="E86" s="445"/>
    </row>
    <row r="87" spans="1:5" ht="12.75">
      <c r="A87" s="180"/>
      <c r="B87" s="442" t="s">
        <v>454</v>
      </c>
      <c r="C87" s="411">
        <v>2207</v>
      </c>
      <c r="D87" s="411">
        <v>2207</v>
      </c>
      <c r="E87" s="411">
        <v>244</v>
      </c>
    </row>
    <row r="88" spans="1:5" ht="13.5" thickBot="1">
      <c r="A88" s="425"/>
      <c r="B88" s="426" t="s">
        <v>455</v>
      </c>
      <c r="C88" s="427">
        <v>36353</v>
      </c>
      <c r="D88" s="427">
        <v>51853</v>
      </c>
      <c r="E88" s="427">
        <v>48361</v>
      </c>
    </row>
    <row r="89" spans="1:5" ht="13.5" thickBot="1">
      <c r="A89" s="179"/>
      <c r="B89" s="428" t="s">
        <v>453</v>
      </c>
      <c r="C89" s="429">
        <f>SUM(C87:C88)</f>
        <v>38560</v>
      </c>
      <c r="D89" s="429">
        <f>SUM(D87:D88)</f>
        <v>54060</v>
      </c>
      <c r="E89" s="429">
        <f>SUM(E87:E88)</f>
        <v>48605</v>
      </c>
    </row>
    <row r="90" spans="1:5" ht="12.75">
      <c r="A90" s="182" t="s">
        <v>231</v>
      </c>
      <c r="B90" s="446" t="s">
        <v>456</v>
      </c>
      <c r="C90" s="447"/>
      <c r="D90" s="447"/>
      <c r="E90" s="447"/>
    </row>
    <row r="91" spans="1:5" ht="12.75">
      <c r="A91" s="425"/>
      <c r="B91" s="426" t="s">
        <v>457</v>
      </c>
      <c r="C91" s="427"/>
      <c r="D91" s="427"/>
      <c r="E91" s="427"/>
    </row>
    <row r="92" spans="1:5" ht="12.75">
      <c r="A92" s="182"/>
      <c r="B92" s="448" t="s">
        <v>456</v>
      </c>
      <c r="C92" s="447">
        <f>SUM(C90:C91)</f>
        <v>0</v>
      </c>
      <c r="D92" s="447">
        <f>SUM(D90:D91)</f>
        <v>0</v>
      </c>
      <c r="E92" s="447">
        <f>SUM(E90:E91)</f>
        <v>0</v>
      </c>
    </row>
    <row r="93" spans="1:5" ht="12.75">
      <c r="A93" s="187"/>
      <c r="B93" s="446"/>
      <c r="C93" s="449"/>
      <c r="D93" s="449"/>
      <c r="E93" s="449"/>
    </row>
    <row r="94" spans="1:5" ht="13.5" thickBot="1">
      <c r="A94" s="450" t="s">
        <v>231</v>
      </c>
      <c r="B94" s="451" t="s">
        <v>458</v>
      </c>
      <c r="C94" s="452"/>
      <c r="D94" s="452"/>
      <c r="E94" s="452"/>
    </row>
    <row r="95" spans="1:5" ht="12.75">
      <c r="A95" s="453"/>
      <c r="B95" s="454" t="s">
        <v>459</v>
      </c>
      <c r="C95" s="455">
        <v>880</v>
      </c>
      <c r="D95" s="455">
        <v>880</v>
      </c>
      <c r="E95" s="455">
        <v>880</v>
      </c>
    </row>
    <row r="96" spans="1:5" ht="13.5" thickBot="1">
      <c r="A96" s="453"/>
      <c r="B96" s="456" t="s">
        <v>460</v>
      </c>
      <c r="C96" s="455">
        <v>6783</v>
      </c>
      <c r="D96" s="455">
        <v>6783</v>
      </c>
      <c r="E96" s="455">
        <v>6783</v>
      </c>
    </row>
    <row r="97" spans="1:5" ht="13.5" thickBot="1">
      <c r="A97" s="457"/>
      <c r="B97" s="458" t="s">
        <v>461</v>
      </c>
      <c r="C97" s="459">
        <f>SUM(C95:C96)</f>
        <v>7663</v>
      </c>
      <c r="D97" s="459">
        <f>SUM(D95:D96)</f>
        <v>7663</v>
      </c>
      <c r="E97" s="459">
        <f>SUM(E95:E96)</f>
        <v>7663</v>
      </c>
    </row>
    <row r="98" spans="1:5" ht="13.5" thickBot="1">
      <c r="A98" s="460"/>
      <c r="B98" s="461"/>
      <c r="C98" s="462"/>
      <c r="D98" s="462"/>
      <c r="E98" s="462"/>
    </row>
    <row r="99" spans="1:5" ht="13.5" thickBot="1">
      <c r="A99" s="463" t="s">
        <v>231</v>
      </c>
      <c r="B99" s="458" t="s">
        <v>462</v>
      </c>
      <c r="C99" s="459">
        <v>25000</v>
      </c>
      <c r="D99" s="459">
        <v>60000</v>
      </c>
      <c r="E99" s="459">
        <v>59527</v>
      </c>
    </row>
    <row r="100" spans="1:5" ht="13.5" thickBot="1">
      <c r="A100" s="464"/>
      <c r="B100" s="465"/>
      <c r="C100" s="466"/>
      <c r="D100" s="466"/>
      <c r="E100" s="466"/>
    </row>
    <row r="101" spans="1:5" ht="13.5" thickBot="1">
      <c r="A101" s="463" t="s">
        <v>231</v>
      </c>
      <c r="B101" s="458" t="s">
        <v>343</v>
      </c>
      <c r="C101" s="459">
        <v>0</v>
      </c>
      <c r="D101" s="459">
        <v>0</v>
      </c>
      <c r="E101" s="459">
        <v>0</v>
      </c>
    </row>
    <row r="102" spans="1:5" ht="13.5" thickBot="1">
      <c r="A102" s="467"/>
      <c r="B102" s="468"/>
      <c r="C102" s="469"/>
      <c r="D102" s="469"/>
      <c r="E102" s="469"/>
    </row>
    <row r="103" spans="1:5" ht="13.5" thickBot="1">
      <c r="A103" s="467" t="s">
        <v>231</v>
      </c>
      <c r="B103" s="468" t="s">
        <v>344</v>
      </c>
      <c r="C103" s="469">
        <v>0</v>
      </c>
      <c r="D103" s="469">
        <v>0</v>
      </c>
      <c r="E103" s="469">
        <v>0</v>
      </c>
    </row>
    <row r="104" spans="1:5" ht="13.5" thickBot="1">
      <c r="A104" s="464"/>
      <c r="B104" s="465"/>
      <c r="C104" s="466"/>
      <c r="D104" s="466"/>
      <c r="E104" s="466"/>
    </row>
    <row r="105" spans="1:5" ht="13.5" thickBot="1">
      <c r="A105" s="463"/>
      <c r="B105" s="459" t="s">
        <v>463</v>
      </c>
      <c r="C105" s="459">
        <v>380000</v>
      </c>
      <c r="D105" s="459">
        <v>225000</v>
      </c>
      <c r="E105" s="459">
        <v>0</v>
      </c>
    </row>
    <row r="106" spans="1:5" ht="13.5" thickBot="1">
      <c r="A106" s="460"/>
      <c r="B106" s="461"/>
      <c r="C106" s="462"/>
      <c r="D106" s="462"/>
      <c r="E106" s="462"/>
    </row>
    <row r="107" spans="1:5" ht="16.5" thickBot="1" thickTop="1">
      <c r="A107" s="470" t="s">
        <v>464</v>
      </c>
      <c r="B107" s="471"/>
      <c r="C107" s="472">
        <f>C54+C84+C89+C97+C99+C92+C101+C103+C105</f>
        <v>1405868</v>
      </c>
      <c r="D107" s="472">
        <f>D54+D84+D89+D97+D99+D92+D101+D103+D105</f>
        <v>1565101</v>
      </c>
      <c r="E107" s="472">
        <f>E54+E84+E89+E97+E99+E92+E101+E103+E105</f>
        <v>285558</v>
      </c>
    </row>
  </sheetData>
  <mergeCells count="1">
    <mergeCell ref="A3:E3"/>
  </mergeCells>
  <printOptions/>
  <pageMargins left="0.75" right="0.75" top="1" bottom="1" header="0.5" footer="0.5"/>
  <pageSetup horizontalDpi="600" verticalDpi="600" orientation="portrait" paperSize="9" scale="95" r:id="rId1"/>
</worksheet>
</file>

<file path=xl/worksheets/sheet16.xml><?xml version="1.0" encoding="utf-8"?>
<worksheet xmlns="http://schemas.openxmlformats.org/spreadsheetml/2006/main" xmlns:r="http://schemas.openxmlformats.org/officeDocument/2006/relationships">
  <dimension ref="A2:D39"/>
  <sheetViews>
    <sheetView workbookViewId="0" topLeftCell="A22">
      <selection activeCell="B47" sqref="B47"/>
    </sheetView>
  </sheetViews>
  <sheetFormatPr defaultColWidth="9.140625" defaultRowHeight="12.75"/>
  <cols>
    <col min="2" max="2" width="56.8515625" style="0" customWidth="1"/>
    <col min="3" max="4" width="26.00390625" style="0" customWidth="1"/>
  </cols>
  <sheetData>
    <row r="2" ht="12.75">
      <c r="D2" t="s">
        <v>95</v>
      </c>
    </row>
    <row r="4" spans="2:4" ht="12.75">
      <c r="B4" s="839" t="s">
        <v>467</v>
      </c>
      <c r="C4" s="839"/>
      <c r="D4" s="839"/>
    </row>
    <row r="6" ht="13.5" thickBot="1">
      <c r="D6" t="s">
        <v>4</v>
      </c>
    </row>
    <row r="7" spans="2:4" ht="12.75" customHeight="1" thickBot="1">
      <c r="B7" s="886" t="s">
        <v>3</v>
      </c>
      <c r="C7" s="662" t="s">
        <v>528</v>
      </c>
      <c r="D7" s="677" t="s">
        <v>529</v>
      </c>
    </row>
    <row r="8" spans="2:4" ht="13.5" thickBot="1">
      <c r="B8" s="887"/>
      <c r="C8" s="663" t="s">
        <v>530</v>
      </c>
      <c r="D8" s="678" t="s">
        <v>530</v>
      </c>
    </row>
    <row r="9" spans="1:4" ht="13.5" thickBot="1">
      <c r="A9" s="106" t="s">
        <v>550</v>
      </c>
      <c r="B9" s="106" t="s">
        <v>531</v>
      </c>
      <c r="C9" s="664">
        <v>518623</v>
      </c>
      <c r="D9" s="679">
        <v>539772</v>
      </c>
    </row>
    <row r="10" spans="1:4" ht="13.5" thickBot="1">
      <c r="A10" s="106" t="s">
        <v>551</v>
      </c>
      <c r="B10" s="106" t="s">
        <v>532</v>
      </c>
      <c r="C10" s="664">
        <v>0</v>
      </c>
      <c r="D10" s="679">
        <v>0</v>
      </c>
    </row>
    <row r="11" spans="1:4" ht="12.75">
      <c r="A11" s="34"/>
      <c r="B11" s="665" t="s">
        <v>533</v>
      </c>
      <c r="C11" s="42">
        <v>8881</v>
      </c>
      <c r="D11" s="192">
        <v>27005</v>
      </c>
    </row>
    <row r="12" spans="1:4" ht="13.5" thickBot="1">
      <c r="A12" s="30"/>
      <c r="B12" s="482" t="s">
        <v>534</v>
      </c>
      <c r="C12" s="32">
        <v>15824</v>
      </c>
      <c r="D12" s="481">
        <v>52066</v>
      </c>
    </row>
    <row r="13" spans="1:4" ht="13.5" thickBot="1">
      <c r="A13" s="106" t="s">
        <v>552</v>
      </c>
      <c r="B13" s="106" t="s">
        <v>535</v>
      </c>
      <c r="C13" s="36">
        <v>-9181</v>
      </c>
      <c r="D13" s="36">
        <f>D11-D12</f>
        <v>-25061</v>
      </c>
    </row>
    <row r="14" spans="1:4" ht="13.5" thickBot="1">
      <c r="A14" s="106" t="s">
        <v>553</v>
      </c>
      <c r="B14" s="106" t="s">
        <v>536</v>
      </c>
      <c r="C14" s="36">
        <v>0</v>
      </c>
      <c r="D14" s="110">
        <v>210000</v>
      </c>
    </row>
    <row r="15" spans="1:4" ht="13.5" thickBot="1">
      <c r="A15" s="106" t="s">
        <v>554</v>
      </c>
      <c r="B15" s="106" t="s">
        <v>537</v>
      </c>
      <c r="C15" s="36">
        <v>0</v>
      </c>
      <c r="D15" s="110">
        <v>0</v>
      </c>
    </row>
    <row r="16" spans="1:4" ht="13.5" thickBot="1">
      <c r="A16" s="106" t="s">
        <v>555</v>
      </c>
      <c r="B16" s="666" t="s">
        <v>538</v>
      </c>
      <c r="C16" s="36">
        <f>C9+C10+C13+C14+C15</f>
        <v>509442</v>
      </c>
      <c r="D16" s="36">
        <f>D9+D10+D13-D14+D15</f>
        <v>304711</v>
      </c>
    </row>
    <row r="17" spans="1:4" ht="12.75">
      <c r="A17" s="34"/>
      <c r="B17" s="638" t="s">
        <v>539</v>
      </c>
      <c r="C17" s="667">
        <v>0</v>
      </c>
      <c r="D17" s="680">
        <v>0</v>
      </c>
    </row>
    <row r="18" spans="1:4" ht="12.75">
      <c r="A18" s="684"/>
      <c r="B18" s="641" t="s">
        <v>527</v>
      </c>
      <c r="C18" s="685">
        <v>-14368</v>
      </c>
      <c r="D18" s="686">
        <v>-1688</v>
      </c>
    </row>
    <row r="19" spans="1:4" ht="13.5" thickBot="1">
      <c r="A19" s="30"/>
      <c r="B19" s="640" t="s">
        <v>560</v>
      </c>
      <c r="C19" s="668">
        <v>0</v>
      </c>
      <c r="D19" s="681">
        <v>1420</v>
      </c>
    </row>
    <row r="20" spans="1:4" ht="13.5" thickBot="1">
      <c r="A20" s="106" t="s">
        <v>556</v>
      </c>
      <c r="B20" s="106" t="s">
        <v>540</v>
      </c>
      <c r="C20" s="669">
        <f>C17+C18+C19</f>
        <v>-14368</v>
      </c>
      <c r="D20" s="669">
        <f>D17+D18+D19</f>
        <v>-268</v>
      </c>
    </row>
    <row r="21" spans="1:4" ht="13.5" thickBot="1">
      <c r="A21" s="106" t="s">
        <v>557</v>
      </c>
      <c r="B21" s="666" t="s">
        <v>541</v>
      </c>
      <c r="C21" s="669">
        <v>0</v>
      </c>
      <c r="D21" s="682">
        <v>0</v>
      </c>
    </row>
    <row r="22" spans="1:4" ht="13.5" thickBot="1">
      <c r="A22" s="676" t="s">
        <v>558</v>
      </c>
      <c r="B22" s="670" t="s">
        <v>542</v>
      </c>
      <c r="C22" s="669">
        <f>C16+C20+C21</f>
        <v>495074</v>
      </c>
      <c r="D22" s="669">
        <f>D16+D20+D21</f>
        <v>304443</v>
      </c>
    </row>
    <row r="23" spans="1:4" ht="13.5" thickBot="1">
      <c r="A23" s="106" t="s">
        <v>559</v>
      </c>
      <c r="B23" s="666" t="s">
        <v>543</v>
      </c>
      <c r="C23" s="669">
        <f>C22</f>
        <v>495074</v>
      </c>
      <c r="D23" s="669">
        <f>D22</f>
        <v>304443</v>
      </c>
    </row>
    <row r="24" spans="1:4" ht="12.75">
      <c r="A24" s="34"/>
      <c r="B24" s="641" t="s">
        <v>544</v>
      </c>
      <c r="C24" s="671">
        <v>495074</v>
      </c>
      <c r="D24" s="683">
        <v>272537</v>
      </c>
    </row>
    <row r="25" spans="1:4" ht="12.75">
      <c r="A25" s="30"/>
      <c r="B25" s="672" t="s">
        <v>545</v>
      </c>
      <c r="C25" s="43"/>
      <c r="D25" s="193">
        <v>20784</v>
      </c>
    </row>
    <row r="26" spans="1:4" ht="12.75">
      <c r="A26" s="29"/>
      <c r="B26" s="673" t="s">
        <v>546</v>
      </c>
      <c r="C26" s="43"/>
      <c r="D26" s="193">
        <v>251753</v>
      </c>
    </row>
    <row r="27" spans="1:4" ht="12.75">
      <c r="A27" s="29"/>
      <c r="B27" s="673" t="s">
        <v>568</v>
      </c>
      <c r="C27" s="115">
        <v>0</v>
      </c>
      <c r="D27" s="782">
        <v>832</v>
      </c>
    </row>
    <row r="28" spans="1:4" ht="12.75">
      <c r="A28" s="29"/>
      <c r="B28" s="674" t="s">
        <v>547</v>
      </c>
      <c r="C28" s="43"/>
      <c r="D28" s="193">
        <v>31906</v>
      </c>
    </row>
    <row r="29" spans="1:4" ht="12.75">
      <c r="A29" s="29"/>
      <c r="B29" s="673" t="s">
        <v>548</v>
      </c>
      <c r="C29" s="43"/>
      <c r="D29" s="193">
        <v>31906</v>
      </c>
    </row>
    <row r="30" spans="1:4" ht="13.5" thickBot="1">
      <c r="A30" s="29"/>
      <c r="B30" s="675" t="s">
        <v>549</v>
      </c>
      <c r="C30" s="479"/>
      <c r="D30" s="480">
        <v>0</v>
      </c>
    </row>
    <row r="31" spans="1:4" ht="13.5" thickBot="1">
      <c r="A31" s="29"/>
      <c r="B31" s="673" t="s">
        <v>569</v>
      </c>
      <c r="C31" s="479"/>
      <c r="D31" s="480">
        <v>0</v>
      </c>
    </row>
    <row r="35" ht="13.5" thickBot="1"/>
    <row r="36" spans="2:4" ht="13.5" thickBot="1">
      <c r="B36" s="63" t="s">
        <v>99</v>
      </c>
      <c r="C36" s="38" t="s">
        <v>115</v>
      </c>
      <c r="D36" s="41" t="s">
        <v>100</v>
      </c>
    </row>
    <row r="37" spans="2:4" ht="12.75">
      <c r="B37" s="58" t="s">
        <v>18</v>
      </c>
      <c r="C37" s="5">
        <v>16231</v>
      </c>
      <c r="D37" s="6">
        <v>15302</v>
      </c>
    </row>
    <row r="38" spans="2:4" ht="12.75">
      <c r="B38" s="7" t="s">
        <v>561</v>
      </c>
      <c r="C38" s="8">
        <v>302476</v>
      </c>
      <c r="D38" s="9">
        <v>50351</v>
      </c>
    </row>
    <row r="39" spans="2:4" ht="13.5" thickBot="1">
      <c r="B39" s="22" t="s">
        <v>101</v>
      </c>
      <c r="C39" s="23">
        <f>SUM(C37:C38)</f>
        <v>318707</v>
      </c>
      <c r="D39" s="24">
        <f>SUM(D37:D38)</f>
        <v>65653</v>
      </c>
    </row>
  </sheetData>
  <mergeCells count="2">
    <mergeCell ref="B4:D4"/>
    <mergeCell ref="B7:B8"/>
  </mergeCells>
  <printOptions/>
  <pageMargins left="0.75" right="0.75" top="1" bottom="1" header="0.5" footer="0.5"/>
  <pageSetup horizontalDpi="200" verticalDpi="200" orientation="landscape" paperSize="9" scale="90" r:id="rId1"/>
</worksheet>
</file>

<file path=xl/worksheets/sheet17.xml><?xml version="1.0" encoding="utf-8"?>
<worksheet xmlns="http://schemas.openxmlformats.org/spreadsheetml/2006/main" xmlns:r="http://schemas.openxmlformats.org/officeDocument/2006/relationships">
  <dimension ref="A2:F26"/>
  <sheetViews>
    <sheetView workbookViewId="0" topLeftCell="A1">
      <selection activeCell="A30" sqref="A30"/>
    </sheetView>
  </sheetViews>
  <sheetFormatPr defaultColWidth="9.140625" defaultRowHeight="12.75"/>
  <cols>
    <col min="1" max="1" width="40.421875" style="0" customWidth="1"/>
    <col min="2" max="4" width="14.28125" style="0" customWidth="1"/>
  </cols>
  <sheetData>
    <row r="2" ht="12.75">
      <c r="C2" t="s">
        <v>102</v>
      </c>
    </row>
    <row r="4" spans="1:4" ht="12.75">
      <c r="A4" s="839" t="s">
        <v>468</v>
      </c>
      <c r="B4" s="839"/>
      <c r="C4" s="839"/>
      <c r="D4" s="839"/>
    </row>
    <row r="8" ht="13.5" thickBot="1">
      <c r="D8" t="s">
        <v>4</v>
      </c>
    </row>
    <row r="9" spans="1:4" ht="12.75">
      <c r="A9" s="832" t="s">
        <v>3</v>
      </c>
      <c r="B9" s="884" t="s">
        <v>371</v>
      </c>
      <c r="C9" s="884"/>
      <c r="D9" s="837"/>
    </row>
    <row r="10" spans="1:4" ht="33" customHeight="1" thickBot="1">
      <c r="A10" s="833"/>
      <c r="B10" s="61" t="s">
        <v>106</v>
      </c>
      <c r="C10" s="61" t="s">
        <v>158</v>
      </c>
      <c r="D10" s="62" t="s">
        <v>101</v>
      </c>
    </row>
    <row r="11" spans="1:4" ht="12.75">
      <c r="A11" s="64"/>
      <c r="B11" s="65"/>
      <c r="C11" s="65"/>
      <c r="D11" s="66"/>
    </row>
    <row r="12" spans="1:4" ht="12.75">
      <c r="A12" s="33" t="s">
        <v>96</v>
      </c>
      <c r="B12" s="20">
        <v>51466</v>
      </c>
      <c r="C12" s="20">
        <v>488306</v>
      </c>
      <c r="D12" s="21">
        <f>SUM(B12:C12)</f>
        <v>539772</v>
      </c>
    </row>
    <row r="13" spans="1:4" ht="12.75">
      <c r="A13" s="67"/>
      <c r="B13" s="68"/>
      <c r="C13" s="68"/>
      <c r="D13" s="69"/>
    </row>
    <row r="14" spans="1:4" ht="12.75">
      <c r="A14" s="33" t="s">
        <v>103</v>
      </c>
      <c r="B14" s="20">
        <v>17588</v>
      </c>
      <c r="C14" s="20">
        <v>9417</v>
      </c>
      <c r="D14" s="21">
        <f>SUM(B14:C14)</f>
        <v>27005</v>
      </c>
    </row>
    <row r="15" spans="1:4" ht="12.75">
      <c r="A15" s="67"/>
      <c r="B15" s="68"/>
      <c r="C15" s="68"/>
      <c r="D15" s="69"/>
    </row>
    <row r="16" spans="1:4" ht="12.75">
      <c r="A16" s="33" t="s">
        <v>104</v>
      </c>
      <c r="B16" s="20">
        <v>20822</v>
      </c>
      <c r="C16" s="20">
        <v>31244</v>
      </c>
      <c r="D16" s="21">
        <f>SUM(B16:C16)</f>
        <v>52066</v>
      </c>
    </row>
    <row r="17" spans="1:4" ht="12.75">
      <c r="A17" s="67"/>
      <c r="B17" s="68"/>
      <c r="C17" s="68"/>
      <c r="D17" s="69"/>
    </row>
    <row r="18" spans="1:4" ht="12.75">
      <c r="A18" s="33" t="s">
        <v>105</v>
      </c>
      <c r="B18" s="20">
        <v>0</v>
      </c>
      <c r="C18" s="20">
        <v>210000</v>
      </c>
      <c r="D18" s="21">
        <f>SUM(B18:C18)</f>
        <v>210000</v>
      </c>
    </row>
    <row r="19" spans="1:4" ht="12.75">
      <c r="A19" s="70"/>
      <c r="B19" s="71"/>
      <c r="C19" s="71"/>
      <c r="D19" s="72"/>
    </row>
    <row r="20" spans="1:6" ht="12.75">
      <c r="A20" s="19" t="s">
        <v>97</v>
      </c>
      <c r="B20" s="75">
        <f>B12+B14-B16-B18</f>
        <v>48232</v>
      </c>
      <c r="C20" s="75">
        <f>C12+C14-C16-C18</f>
        <v>256479</v>
      </c>
      <c r="D20" s="76">
        <f>D12+D14-D16-D18</f>
        <v>304711</v>
      </c>
      <c r="F20" s="26"/>
    </row>
    <row r="21" spans="1:4" ht="12.75">
      <c r="A21" s="67"/>
      <c r="B21" s="68"/>
      <c r="C21" s="68"/>
      <c r="D21" s="69"/>
    </row>
    <row r="22" spans="1:4" ht="12.75">
      <c r="A22" s="67" t="s">
        <v>525</v>
      </c>
      <c r="B22" s="68">
        <v>-95</v>
      </c>
      <c r="C22" s="68">
        <v>95</v>
      </c>
      <c r="D22" s="69">
        <f>SUM(B22:C22)</f>
        <v>0</v>
      </c>
    </row>
    <row r="23" spans="1:4" ht="12.75">
      <c r="A23" s="67" t="s">
        <v>527</v>
      </c>
      <c r="B23" s="68">
        <v>0</v>
      </c>
      <c r="C23" s="68">
        <v>-1688</v>
      </c>
      <c r="D23" s="69">
        <f>SUM(B23:C23)</f>
        <v>-1688</v>
      </c>
    </row>
    <row r="24" spans="1:4" ht="12.75">
      <c r="A24" s="33" t="s">
        <v>526</v>
      </c>
      <c r="B24" s="20">
        <v>0</v>
      </c>
      <c r="C24" s="20">
        <v>1420</v>
      </c>
      <c r="D24" s="21">
        <f>SUM(B24:C24)</f>
        <v>1420</v>
      </c>
    </row>
    <row r="25" spans="1:4" ht="12.75">
      <c r="A25" s="888" t="s">
        <v>98</v>
      </c>
      <c r="B25" s="71"/>
      <c r="C25" s="71"/>
      <c r="D25" s="72"/>
    </row>
    <row r="26" spans="1:4" ht="13.5" thickBot="1">
      <c r="A26" s="889"/>
      <c r="B26" s="73">
        <f>B20+B24+B23+B22</f>
        <v>48137</v>
      </c>
      <c r="C26" s="73">
        <f>C20+C24+C23+C22</f>
        <v>256306</v>
      </c>
      <c r="D26" s="74">
        <f>D20+D24+D23+D22</f>
        <v>304443</v>
      </c>
    </row>
  </sheetData>
  <mergeCells count="4">
    <mergeCell ref="B9:D9"/>
    <mergeCell ref="A9:A10"/>
    <mergeCell ref="A4:D4"/>
    <mergeCell ref="A25:A26"/>
  </mergeCells>
  <printOptions/>
  <pageMargins left="0.75" right="0.75" top="1" bottom="1" header="0.5" footer="0.5"/>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27"/>
  <sheetViews>
    <sheetView workbookViewId="0" topLeftCell="A1">
      <selection activeCell="C21" sqref="C21"/>
    </sheetView>
  </sheetViews>
  <sheetFormatPr defaultColWidth="9.140625" defaultRowHeight="12.75"/>
  <cols>
    <col min="1" max="1" width="36.8515625" style="0" customWidth="1"/>
    <col min="2" max="3" width="13.57421875" style="0" customWidth="1"/>
    <col min="4" max="5" width="13.7109375" style="0" customWidth="1"/>
    <col min="6" max="6" width="2.140625" style="0" customWidth="1"/>
    <col min="7" max="8" width="12.140625" style="0" customWidth="1"/>
    <col min="9" max="9" width="12.28125" style="0" customWidth="1"/>
  </cols>
  <sheetData>
    <row r="2" ht="12.75">
      <c r="H2" t="s">
        <v>107</v>
      </c>
    </row>
    <row r="4" spans="1:9" ht="12.75">
      <c r="A4" s="839" t="s">
        <v>161</v>
      </c>
      <c r="B4" s="839"/>
      <c r="C4" s="839"/>
      <c r="D4" s="839"/>
      <c r="E4" s="839"/>
      <c r="F4" s="839"/>
      <c r="G4" s="839"/>
      <c r="H4" s="839"/>
      <c r="I4" s="839"/>
    </row>
    <row r="5" spans="1:9" ht="12.75">
      <c r="A5" s="839" t="s">
        <v>469</v>
      </c>
      <c r="B5" s="839"/>
      <c r="C5" s="839"/>
      <c r="D5" s="839"/>
      <c r="E5" s="839"/>
      <c r="F5" s="839"/>
      <c r="G5" s="839"/>
      <c r="H5" s="839"/>
      <c r="I5" s="839"/>
    </row>
    <row r="9" ht="13.5" thickBot="1"/>
    <row r="10" spans="1:9" ht="12.75">
      <c r="A10" s="832" t="s">
        <v>17</v>
      </c>
      <c r="B10" s="893" t="s">
        <v>162</v>
      </c>
      <c r="C10" s="894"/>
      <c r="D10" s="894"/>
      <c r="E10" s="894"/>
      <c r="F10" s="54"/>
      <c r="G10" s="890" t="s">
        <v>470</v>
      </c>
      <c r="H10" s="891"/>
      <c r="I10" s="892"/>
    </row>
    <row r="11" spans="1:9" ht="51.75" thickBot="1">
      <c r="A11" s="833"/>
      <c r="B11" s="61" t="s">
        <v>108</v>
      </c>
      <c r="C11" s="61" t="s">
        <v>109</v>
      </c>
      <c r="D11" s="61" t="s">
        <v>110</v>
      </c>
      <c r="E11" s="77" t="s">
        <v>592</v>
      </c>
      <c r="F11" s="79"/>
      <c r="G11" s="799" t="s">
        <v>111</v>
      </c>
      <c r="H11" s="61" t="s">
        <v>112</v>
      </c>
      <c r="I11" s="62" t="s">
        <v>113</v>
      </c>
    </row>
    <row r="12" spans="1:9" ht="12.75">
      <c r="A12" s="33"/>
      <c r="B12" s="20"/>
      <c r="C12" s="20"/>
      <c r="D12" s="20"/>
      <c r="E12" s="34"/>
      <c r="F12" s="32"/>
      <c r="G12" s="33"/>
      <c r="H12" s="20"/>
      <c r="I12" s="21"/>
    </row>
    <row r="13" spans="1:9" ht="12.75">
      <c r="A13" s="7" t="s">
        <v>114</v>
      </c>
      <c r="B13" s="8">
        <v>113</v>
      </c>
      <c r="C13" s="8">
        <v>5</v>
      </c>
      <c r="D13" s="8"/>
      <c r="E13" s="78">
        <v>9</v>
      </c>
      <c r="F13" s="32"/>
      <c r="G13" s="7">
        <v>118</v>
      </c>
      <c r="H13" s="8">
        <v>0</v>
      </c>
      <c r="I13" s="9">
        <v>0</v>
      </c>
    </row>
    <row r="14" spans="1:9" ht="12.75">
      <c r="A14" s="7" t="s">
        <v>49</v>
      </c>
      <c r="B14" s="8">
        <v>5</v>
      </c>
      <c r="C14" s="8"/>
      <c r="D14" s="8"/>
      <c r="E14" s="29"/>
      <c r="F14" s="32"/>
      <c r="G14" s="7">
        <v>0</v>
      </c>
      <c r="H14" s="8">
        <v>0</v>
      </c>
      <c r="I14" s="9">
        <v>0</v>
      </c>
    </row>
    <row r="15" spans="1:9" ht="12.75">
      <c r="A15" s="7" t="s">
        <v>581</v>
      </c>
      <c r="B15" s="8"/>
      <c r="C15" s="8"/>
      <c r="D15" s="8"/>
      <c r="E15" s="29"/>
      <c r="F15" s="32"/>
      <c r="G15" s="7"/>
      <c r="H15" s="8"/>
      <c r="I15" s="9"/>
    </row>
    <row r="16" spans="1:9" ht="12.75">
      <c r="A16" s="7" t="s">
        <v>582</v>
      </c>
      <c r="B16" s="8">
        <v>54</v>
      </c>
      <c r="C16" s="8"/>
      <c r="D16" s="8"/>
      <c r="E16" s="29"/>
      <c r="F16" s="32"/>
      <c r="G16" s="7">
        <v>58</v>
      </c>
      <c r="H16" s="8">
        <v>0</v>
      </c>
      <c r="I16" s="9">
        <v>0</v>
      </c>
    </row>
    <row r="17" spans="1:9" ht="12.75">
      <c r="A17" s="7" t="s">
        <v>583</v>
      </c>
      <c r="B17" s="8">
        <v>23</v>
      </c>
      <c r="C17" s="8">
        <v>1</v>
      </c>
      <c r="D17" s="8"/>
      <c r="E17" s="29"/>
      <c r="F17" s="32"/>
      <c r="G17" s="7">
        <v>23</v>
      </c>
      <c r="H17" s="8">
        <v>0.5</v>
      </c>
      <c r="I17" s="9">
        <v>0</v>
      </c>
    </row>
    <row r="18" spans="1:9" ht="12.75">
      <c r="A18" s="7" t="s">
        <v>584</v>
      </c>
      <c r="B18" s="8">
        <v>22</v>
      </c>
      <c r="C18" s="8">
        <v>3</v>
      </c>
      <c r="D18" s="8"/>
      <c r="E18" s="29"/>
      <c r="F18" s="32"/>
      <c r="G18" s="7">
        <v>26</v>
      </c>
      <c r="H18" s="8">
        <v>0</v>
      </c>
      <c r="I18" s="9">
        <v>0</v>
      </c>
    </row>
    <row r="19" spans="1:9" ht="12.75">
      <c r="A19" s="7" t="s">
        <v>585</v>
      </c>
      <c r="B19" s="8">
        <v>26</v>
      </c>
      <c r="C19" s="8">
        <v>1</v>
      </c>
      <c r="D19" s="8"/>
      <c r="E19" s="29"/>
      <c r="F19" s="32"/>
      <c r="G19" s="7">
        <v>29</v>
      </c>
      <c r="H19" s="8">
        <v>0</v>
      </c>
      <c r="I19" s="9">
        <v>0</v>
      </c>
    </row>
    <row r="20" spans="1:9" ht="12.75">
      <c r="A20" s="7" t="s">
        <v>586</v>
      </c>
      <c r="B20" s="8">
        <v>7</v>
      </c>
      <c r="C20" s="8"/>
      <c r="D20" s="8"/>
      <c r="E20" s="29"/>
      <c r="F20" s="32"/>
      <c r="G20" s="7">
        <v>7</v>
      </c>
      <c r="H20" s="8">
        <v>0</v>
      </c>
      <c r="I20" s="9">
        <v>0</v>
      </c>
    </row>
    <row r="21" spans="1:9" ht="12.75">
      <c r="A21" s="7" t="s">
        <v>587</v>
      </c>
      <c r="B21" s="171">
        <v>17</v>
      </c>
      <c r="C21" s="8">
        <v>1</v>
      </c>
      <c r="D21" s="8"/>
      <c r="E21" s="29"/>
      <c r="F21" s="32"/>
      <c r="G21" s="800">
        <v>22</v>
      </c>
      <c r="H21" s="8">
        <v>0</v>
      </c>
      <c r="I21" s="9">
        <v>0</v>
      </c>
    </row>
    <row r="22" spans="1:9" ht="12.75">
      <c r="A22" s="7" t="s">
        <v>588</v>
      </c>
      <c r="B22" s="8">
        <v>4</v>
      </c>
      <c r="C22" s="8"/>
      <c r="D22" s="8"/>
      <c r="E22" s="29"/>
      <c r="F22" s="32"/>
      <c r="G22" s="7">
        <v>4</v>
      </c>
      <c r="H22" s="8"/>
      <c r="I22" s="9"/>
    </row>
    <row r="23" spans="1:9" ht="12.75">
      <c r="A23" s="10" t="s">
        <v>22</v>
      </c>
      <c r="B23" s="11">
        <f>SUM(B13:B22)</f>
        <v>271</v>
      </c>
      <c r="C23" s="11">
        <f>SUM(C13:C22)</f>
        <v>11</v>
      </c>
      <c r="D23" s="11">
        <f>SUM(D13:D22)</f>
        <v>0</v>
      </c>
      <c r="E23" s="11">
        <f>SUM(E13:E22)</f>
        <v>9</v>
      </c>
      <c r="F23" s="80"/>
      <c r="G23" s="10">
        <f>SUM(G13:G22)</f>
        <v>287</v>
      </c>
      <c r="H23" s="11">
        <f>SUM(H13:H19)</f>
        <v>0.5</v>
      </c>
      <c r="I23" s="12">
        <f>SUM(I13:I19)</f>
        <v>0</v>
      </c>
    </row>
    <row r="24" spans="1:9" ht="12.75">
      <c r="A24" s="7" t="s">
        <v>589</v>
      </c>
      <c r="B24" s="121">
        <v>36</v>
      </c>
      <c r="C24" s="8"/>
      <c r="D24" s="8"/>
      <c r="E24" s="29"/>
      <c r="F24" s="32"/>
      <c r="G24" s="7">
        <v>38</v>
      </c>
      <c r="H24" s="8">
        <v>0</v>
      </c>
      <c r="I24" s="9">
        <v>0</v>
      </c>
    </row>
    <row r="25" spans="1:9" ht="12.75">
      <c r="A25" s="81" t="s">
        <v>590</v>
      </c>
      <c r="B25" s="798">
        <v>7</v>
      </c>
      <c r="C25" s="27"/>
      <c r="D25" s="27"/>
      <c r="E25" s="30"/>
      <c r="F25" s="32"/>
      <c r="G25" s="81">
        <v>7</v>
      </c>
      <c r="H25" s="27"/>
      <c r="I25" s="28"/>
    </row>
    <row r="26" spans="1:9" ht="12.75">
      <c r="A26" s="81" t="s">
        <v>591</v>
      </c>
      <c r="B26" s="798">
        <v>1</v>
      </c>
      <c r="C26" s="27"/>
      <c r="D26" s="27"/>
      <c r="E26" s="30"/>
      <c r="F26" s="32"/>
      <c r="G26" s="81">
        <v>1</v>
      </c>
      <c r="H26" s="27"/>
      <c r="I26" s="28"/>
    </row>
    <row r="27" spans="1:9" ht="13.5" thickBot="1">
      <c r="A27" s="22" t="s">
        <v>23</v>
      </c>
      <c r="B27" s="23">
        <f>SUM(B23:B26)</f>
        <v>315</v>
      </c>
      <c r="C27" s="23">
        <f>SUM(C23:C26)</f>
        <v>11</v>
      </c>
      <c r="D27" s="23">
        <f>SUM(D23:D26)</f>
        <v>0</v>
      </c>
      <c r="E27" s="23">
        <f>SUM(E23:E26)</f>
        <v>9</v>
      </c>
      <c r="F27" s="40"/>
      <c r="G27" s="22">
        <f>SUM(G23:G26)</f>
        <v>333</v>
      </c>
      <c r="H27" s="23">
        <f>SUM(H23:H24)</f>
        <v>0.5</v>
      </c>
      <c r="I27" s="24">
        <f>SUM(I23:I24)</f>
        <v>0</v>
      </c>
    </row>
  </sheetData>
  <mergeCells count="5">
    <mergeCell ref="A4:I4"/>
    <mergeCell ref="A5:I5"/>
    <mergeCell ref="G10:I10"/>
    <mergeCell ref="A10:A11"/>
    <mergeCell ref="B10:E10"/>
  </mergeCells>
  <printOptions/>
  <pageMargins left="0.75"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B43"/>
  <sheetViews>
    <sheetView workbookViewId="0" topLeftCell="A10">
      <selection activeCell="E23" sqref="E23"/>
    </sheetView>
  </sheetViews>
  <sheetFormatPr defaultColWidth="9.140625" defaultRowHeight="12.75"/>
  <cols>
    <col min="1" max="1" width="63.7109375" style="0" customWidth="1"/>
    <col min="2" max="2" width="15.57421875" style="0" customWidth="1"/>
  </cols>
  <sheetData>
    <row r="1" ht="12.75">
      <c r="A1" s="1" t="s">
        <v>135</v>
      </c>
    </row>
    <row r="4" ht="12.75">
      <c r="A4" s="164" t="s">
        <v>317</v>
      </c>
    </row>
    <row r="5" ht="12.75">
      <c r="A5" s="165" t="s">
        <v>471</v>
      </c>
    </row>
    <row r="7" ht="26.25" customHeight="1" thickBot="1">
      <c r="B7" s="1" t="s">
        <v>127</v>
      </c>
    </row>
    <row r="8" spans="1:2" ht="26.25" thickBot="1">
      <c r="A8" s="166" t="s">
        <v>3</v>
      </c>
      <c r="B8" s="167" t="s">
        <v>472</v>
      </c>
    </row>
    <row r="9" spans="1:2" ht="12.75">
      <c r="A9" s="783" t="s">
        <v>570</v>
      </c>
      <c r="B9" s="784">
        <v>58</v>
      </c>
    </row>
    <row r="10" spans="1:2" ht="12.75">
      <c r="A10" s="783" t="s">
        <v>571</v>
      </c>
      <c r="B10" s="784">
        <v>29</v>
      </c>
    </row>
    <row r="11" spans="1:2" ht="12.75">
      <c r="A11" s="783" t="s">
        <v>572</v>
      </c>
      <c r="B11" s="784">
        <v>105</v>
      </c>
    </row>
    <row r="12" spans="1:2" ht="12.75">
      <c r="A12" s="783" t="s">
        <v>573</v>
      </c>
      <c r="B12" s="784">
        <v>20</v>
      </c>
    </row>
    <row r="13" spans="1:2" ht="12.75">
      <c r="A13" s="783" t="s">
        <v>574</v>
      </c>
      <c r="B13" s="784">
        <v>214042</v>
      </c>
    </row>
    <row r="14" spans="1:2" ht="12.75">
      <c r="A14" s="783" t="s">
        <v>575</v>
      </c>
      <c r="B14" s="785">
        <v>16231</v>
      </c>
    </row>
    <row r="15" spans="1:2" ht="12.75">
      <c r="A15" s="783" t="s">
        <v>576</v>
      </c>
      <c r="B15" s="785">
        <v>1730</v>
      </c>
    </row>
    <row r="16" spans="1:2" ht="12.75">
      <c r="A16" s="783" t="s">
        <v>577</v>
      </c>
      <c r="B16" s="785">
        <v>861</v>
      </c>
    </row>
    <row r="17" spans="1:2" ht="12.75">
      <c r="A17" s="783" t="s">
        <v>430</v>
      </c>
      <c r="B17" s="785">
        <v>867</v>
      </c>
    </row>
    <row r="18" spans="1:2" ht="12.75">
      <c r="A18" s="783" t="s">
        <v>578</v>
      </c>
      <c r="B18" s="785">
        <v>36</v>
      </c>
    </row>
    <row r="19" spans="1:2" ht="12.75">
      <c r="A19" s="783" t="s">
        <v>579</v>
      </c>
      <c r="B19" s="785">
        <v>73</v>
      </c>
    </row>
    <row r="20" spans="1:2" ht="12.75">
      <c r="A20" s="803" t="s">
        <v>434</v>
      </c>
      <c r="B20" s="804">
        <v>679</v>
      </c>
    </row>
    <row r="21" spans="1:2" ht="12.75">
      <c r="A21" s="33" t="s">
        <v>575</v>
      </c>
      <c r="B21" s="802">
        <v>16231</v>
      </c>
    </row>
    <row r="22" spans="1:2" ht="12.75">
      <c r="A22" s="7"/>
      <c r="B22" s="168"/>
    </row>
    <row r="23" spans="1:2" ht="12.75">
      <c r="A23" s="7"/>
      <c r="B23" s="168"/>
    </row>
    <row r="24" spans="1:2" ht="12.75">
      <c r="A24" s="7"/>
      <c r="B24" s="168"/>
    </row>
    <row r="25" spans="1:2" ht="12.75">
      <c r="A25" s="7"/>
      <c r="B25" s="168"/>
    </row>
    <row r="26" spans="1:2" ht="12.75">
      <c r="A26" s="7"/>
      <c r="B26" s="9"/>
    </row>
    <row r="27" spans="1:2" ht="12.75">
      <c r="A27" s="7"/>
      <c r="B27" s="9"/>
    </row>
    <row r="28" spans="1:2" ht="12.75">
      <c r="A28" s="7"/>
      <c r="B28" s="9"/>
    </row>
    <row r="29" spans="1:2" ht="12.75">
      <c r="A29" s="7"/>
      <c r="B29" s="9"/>
    </row>
    <row r="30" spans="1:2" ht="13.5" thickBot="1">
      <c r="A30" s="7"/>
      <c r="B30" s="9"/>
    </row>
    <row r="31" spans="1:2" ht="13.5" thickBot="1">
      <c r="A31" s="155" t="s">
        <v>101</v>
      </c>
      <c r="B31" s="169">
        <f>SUM(B9:B30)</f>
        <v>250962</v>
      </c>
    </row>
    <row r="32" spans="1:2" ht="12.75">
      <c r="A32" s="170"/>
      <c r="B32" s="170"/>
    </row>
    <row r="33" spans="1:2" ht="12.75">
      <c r="A33" s="158"/>
      <c r="B33" s="158"/>
    </row>
    <row r="34" spans="1:2" ht="12.75">
      <c r="A34" s="826" t="s">
        <v>594</v>
      </c>
      <c r="B34" s="826"/>
    </row>
    <row r="35" spans="1:2" ht="12.75">
      <c r="A35" s="826"/>
      <c r="B35" s="826"/>
    </row>
    <row r="36" spans="1:2" ht="12.75">
      <c r="A36" s="826"/>
      <c r="B36" s="826"/>
    </row>
    <row r="37" spans="1:2" ht="12.75">
      <c r="A37" s="826"/>
      <c r="B37" s="826"/>
    </row>
    <row r="38" spans="1:2" ht="12.75">
      <c r="A38" s="158"/>
      <c r="B38" s="158"/>
    </row>
    <row r="42" spans="1:2" ht="12.75">
      <c r="A42" s="2"/>
      <c r="B42" s="2"/>
    </row>
    <row r="43" spans="1:2" ht="12.75">
      <c r="A43" s="2"/>
      <c r="B43" s="2"/>
    </row>
    <row r="57" ht="12.75" customHeight="1"/>
  </sheetData>
  <mergeCells count="1">
    <mergeCell ref="A34:B37"/>
  </mergeCells>
  <printOptions/>
  <pageMargins left="0.75" right="0.75" top="1" bottom="1" header="0.5" footer="0.5"/>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L18"/>
  <sheetViews>
    <sheetView workbookViewId="0" topLeftCell="A1">
      <selection activeCell="B10" sqref="B10"/>
    </sheetView>
  </sheetViews>
  <sheetFormatPr defaultColWidth="9.140625" defaultRowHeight="12.75"/>
  <cols>
    <col min="1" max="1" width="29.7109375" style="0" customWidth="1"/>
    <col min="5" max="6" width="9.421875" style="0" customWidth="1"/>
    <col min="7" max="7" width="3.00390625" style="0" customWidth="1"/>
  </cols>
  <sheetData>
    <row r="1" ht="12.75">
      <c r="I1" t="s">
        <v>16</v>
      </c>
    </row>
    <row r="5" spans="1:10" ht="12.75">
      <c r="A5" s="839" t="s">
        <v>374</v>
      </c>
      <c r="B5" s="839"/>
      <c r="C5" s="839"/>
      <c r="D5" s="839"/>
      <c r="E5" s="839"/>
      <c r="F5" s="839"/>
      <c r="G5" s="839"/>
      <c r="H5" s="839"/>
      <c r="I5" s="839"/>
      <c r="J5" s="25"/>
    </row>
    <row r="6" spans="1:10" ht="12.75">
      <c r="A6" s="25"/>
      <c r="B6" s="25"/>
      <c r="C6" s="25"/>
      <c r="D6" s="25"/>
      <c r="E6" s="25"/>
      <c r="F6" s="25"/>
      <c r="G6" s="25"/>
      <c r="H6" s="25"/>
      <c r="I6" s="25"/>
      <c r="J6" s="25"/>
    </row>
    <row r="7" spans="1:10" ht="12.75">
      <c r="A7" s="25"/>
      <c r="B7" s="25"/>
      <c r="C7" s="25"/>
      <c r="D7" s="25"/>
      <c r="E7" s="25"/>
      <c r="F7" s="25"/>
      <c r="G7" s="25"/>
      <c r="H7" s="25"/>
      <c r="I7" s="25"/>
      <c r="J7" s="25"/>
    </row>
    <row r="9" ht="12.75">
      <c r="K9" t="s">
        <v>4</v>
      </c>
    </row>
    <row r="10" ht="13.5" thickBot="1"/>
    <row r="11" spans="1:12" ht="22.5" customHeight="1" thickBot="1">
      <c r="A11" s="189"/>
      <c r="B11" s="36" t="s">
        <v>191</v>
      </c>
      <c r="C11" s="36" t="s">
        <v>198</v>
      </c>
      <c r="D11" s="36" t="s">
        <v>311</v>
      </c>
      <c r="E11" s="36" t="s">
        <v>339</v>
      </c>
      <c r="F11" s="36" t="s">
        <v>373</v>
      </c>
      <c r="G11" s="37"/>
      <c r="H11" s="36" t="s">
        <v>191</v>
      </c>
      <c r="I11" s="36" t="s">
        <v>198</v>
      </c>
      <c r="J11" s="36" t="s">
        <v>311</v>
      </c>
      <c r="K11" s="36" t="s">
        <v>339</v>
      </c>
      <c r="L11" s="36" t="s">
        <v>373</v>
      </c>
    </row>
    <row r="12" spans="1:12" ht="22.5" customHeight="1">
      <c r="A12" s="42" t="s">
        <v>18</v>
      </c>
      <c r="B12" s="34">
        <v>79983</v>
      </c>
      <c r="C12" s="34">
        <v>89355</v>
      </c>
      <c r="D12" s="34">
        <v>110381</v>
      </c>
      <c r="E12" s="34">
        <v>114698</v>
      </c>
      <c r="F12" s="34">
        <v>169037</v>
      </c>
      <c r="G12" s="32"/>
      <c r="H12" s="21">
        <v>79983</v>
      </c>
      <c r="I12" s="42">
        <v>89355</v>
      </c>
      <c r="J12" s="42">
        <v>110381</v>
      </c>
      <c r="K12" s="42">
        <v>114698</v>
      </c>
      <c r="L12" s="42">
        <v>169037</v>
      </c>
    </row>
    <row r="13" spans="1:12" ht="22.5" customHeight="1">
      <c r="A13" s="43" t="s">
        <v>19</v>
      </c>
      <c r="B13" s="29">
        <v>89511</v>
      </c>
      <c r="C13" s="29">
        <v>101725</v>
      </c>
      <c r="D13" s="29">
        <v>0</v>
      </c>
      <c r="E13" s="29">
        <v>0</v>
      </c>
      <c r="F13" s="29">
        <v>0</v>
      </c>
      <c r="G13" s="32"/>
      <c r="H13" s="9">
        <v>89511</v>
      </c>
      <c r="I13" s="43">
        <v>101725</v>
      </c>
      <c r="J13" s="43">
        <v>0</v>
      </c>
      <c r="K13" s="43">
        <v>0</v>
      </c>
      <c r="L13" s="43">
        <v>0</v>
      </c>
    </row>
    <row r="14" spans="1:12" ht="22.5" customHeight="1">
      <c r="A14" s="43" t="s">
        <v>20</v>
      </c>
      <c r="B14" s="29">
        <v>74457</v>
      </c>
      <c r="C14" s="29">
        <v>79931</v>
      </c>
      <c r="D14" s="29">
        <v>0</v>
      </c>
      <c r="E14" s="29">
        <v>0</v>
      </c>
      <c r="F14" s="29">
        <v>0</v>
      </c>
      <c r="G14" s="32"/>
      <c r="H14" s="9">
        <v>74457</v>
      </c>
      <c r="I14" s="43">
        <v>79931</v>
      </c>
      <c r="J14" s="43">
        <v>0</v>
      </c>
      <c r="K14" s="43">
        <v>0</v>
      </c>
      <c r="L14" s="43">
        <v>0</v>
      </c>
    </row>
    <row r="15" spans="1:12" ht="22.5" customHeight="1">
      <c r="A15" s="43" t="s">
        <v>21</v>
      </c>
      <c r="B15" s="29">
        <v>217763</v>
      </c>
      <c r="C15" s="29">
        <v>708043</v>
      </c>
      <c r="D15" s="29">
        <v>0</v>
      </c>
      <c r="E15" s="29">
        <v>0</v>
      </c>
      <c r="F15" s="29">
        <v>0</v>
      </c>
      <c r="G15" s="32"/>
      <c r="H15" s="9">
        <v>217763</v>
      </c>
      <c r="I15" s="43">
        <v>708043</v>
      </c>
      <c r="J15" s="43">
        <v>0</v>
      </c>
      <c r="K15" s="43">
        <v>0</v>
      </c>
      <c r="L15" s="43">
        <v>0</v>
      </c>
    </row>
    <row r="16" spans="1:12" s="88" customFormat="1" ht="22.5" customHeight="1">
      <c r="A16" s="115" t="s">
        <v>22</v>
      </c>
      <c r="B16" s="116">
        <f>SUM(B12:B15)</f>
        <v>461714</v>
      </c>
      <c r="C16" s="116">
        <f>SUM(C12:C15)</f>
        <v>979054</v>
      </c>
      <c r="D16" s="116">
        <f>SUM(D12:D15)</f>
        <v>110381</v>
      </c>
      <c r="E16" s="116">
        <f>SUM(E12:E15)</f>
        <v>114698</v>
      </c>
      <c r="F16" s="116">
        <f>SUM(F12:F15)</f>
        <v>169037</v>
      </c>
      <c r="G16" s="117"/>
      <c r="H16" s="118">
        <f>SUM(H12:H15)</f>
        <v>461714</v>
      </c>
      <c r="I16" s="115">
        <f>SUM(I12:I15)</f>
        <v>979054</v>
      </c>
      <c r="J16" s="115">
        <f>SUM(J12:J15)</f>
        <v>110381</v>
      </c>
      <c r="K16" s="115">
        <f>SUM(K12:K15)</f>
        <v>114698</v>
      </c>
      <c r="L16" s="115">
        <f>SUM(L12:L15)</f>
        <v>169037</v>
      </c>
    </row>
    <row r="17" spans="1:12" ht="22.5" customHeight="1" thickBot="1">
      <c r="A17" s="44" t="s">
        <v>50</v>
      </c>
      <c r="B17" s="30">
        <v>3695543</v>
      </c>
      <c r="C17" s="30">
        <v>4637376</v>
      </c>
      <c r="D17" s="30">
        <v>5624146</v>
      </c>
      <c r="E17" s="30">
        <v>5934090</v>
      </c>
      <c r="F17" s="30">
        <v>5724080</v>
      </c>
      <c r="G17" s="32"/>
      <c r="H17" s="28">
        <v>3695543</v>
      </c>
      <c r="I17" s="119">
        <v>4637376</v>
      </c>
      <c r="J17" s="119">
        <v>5624146</v>
      </c>
      <c r="K17" s="119">
        <v>5934090</v>
      </c>
      <c r="L17" s="44">
        <v>5724080</v>
      </c>
    </row>
    <row r="18" spans="1:12" ht="22.5" customHeight="1" thickBot="1">
      <c r="A18" s="36" t="s">
        <v>23</v>
      </c>
      <c r="B18" s="39">
        <f>SUM(B16:B17)</f>
        <v>4157257</v>
      </c>
      <c r="C18" s="39">
        <f>SUM(C16:C17)</f>
        <v>5616430</v>
      </c>
      <c r="D18" s="39">
        <f>SUM(D16:D17)</f>
        <v>5734527</v>
      </c>
      <c r="E18" s="39">
        <f>SUM(E16:E17)</f>
        <v>6048788</v>
      </c>
      <c r="F18" s="39">
        <f>SUM(F16:F17)</f>
        <v>5893117</v>
      </c>
      <c r="G18" s="40"/>
      <c r="H18" s="41">
        <f>SUM(H16:H17)</f>
        <v>4157257</v>
      </c>
      <c r="I18" s="41">
        <f>SUM(I16:I17)</f>
        <v>5616430</v>
      </c>
      <c r="J18" s="41">
        <f>SUM(J16:J17)</f>
        <v>5734527</v>
      </c>
      <c r="K18" s="41">
        <f>SUM(K16:K17)</f>
        <v>6048788</v>
      </c>
      <c r="L18" s="36">
        <f>SUM(L16:L17)</f>
        <v>5893117</v>
      </c>
    </row>
  </sheetData>
  <mergeCells count="1">
    <mergeCell ref="A5:I5"/>
  </mergeCells>
  <printOptions/>
  <pageMargins left="0.75" right="0.69" top="1" bottom="1" header="0.5" footer="0.5"/>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1:H22"/>
  <sheetViews>
    <sheetView workbookViewId="0" topLeftCell="A4">
      <selection activeCell="E24" sqref="E24"/>
    </sheetView>
  </sheetViews>
  <sheetFormatPr defaultColWidth="9.140625" defaultRowHeight="12.75"/>
  <cols>
    <col min="1" max="1" width="40.57421875" style="0" customWidth="1"/>
    <col min="2" max="2" width="10.00390625" style="0" customWidth="1"/>
    <col min="3" max="3" width="12.28125" style="0" customWidth="1"/>
    <col min="4" max="4" width="16.28125" style="0" customWidth="1"/>
    <col min="5" max="7" width="12.8515625" style="0" customWidth="1"/>
    <col min="8" max="8" width="13.28125" style="0" customWidth="1"/>
  </cols>
  <sheetData>
    <row r="1" ht="12.75">
      <c r="F1" t="s">
        <v>129</v>
      </c>
    </row>
    <row r="5" spans="1:8" ht="12.75">
      <c r="A5" s="839" t="s">
        <v>163</v>
      </c>
      <c r="B5" s="849"/>
      <c r="C5" s="849"/>
      <c r="D5" s="849"/>
      <c r="E5" s="849"/>
      <c r="F5" s="849"/>
      <c r="G5" s="849"/>
      <c r="H5" s="849"/>
    </row>
    <row r="6" spans="1:8" ht="12.75">
      <c r="A6" s="839" t="s">
        <v>471</v>
      </c>
      <c r="B6" s="849"/>
      <c r="C6" s="849"/>
      <c r="D6" s="849"/>
      <c r="E6" s="849"/>
      <c r="F6" s="849"/>
      <c r="G6" s="849"/>
      <c r="H6" s="849"/>
    </row>
    <row r="9" ht="13.5" thickBot="1">
      <c r="H9" t="s">
        <v>127</v>
      </c>
    </row>
    <row r="10" spans="1:8" ht="12.75">
      <c r="A10" s="895" t="s">
        <v>3</v>
      </c>
      <c r="B10" s="897" t="s">
        <v>130</v>
      </c>
      <c r="C10" s="897" t="s">
        <v>131</v>
      </c>
      <c r="D10" s="897" t="s">
        <v>473</v>
      </c>
      <c r="E10" s="897" t="s">
        <v>132</v>
      </c>
      <c r="F10" s="897"/>
      <c r="G10" s="897"/>
      <c r="H10" s="899"/>
    </row>
    <row r="11" spans="1:8" ht="13.5" thickBot="1">
      <c r="A11" s="896"/>
      <c r="B11" s="898"/>
      <c r="C11" s="898"/>
      <c r="D11" s="898"/>
      <c r="E11" s="801" t="s">
        <v>356</v>
      </c>
      <c r="F11" s="801" t="s">
        <v>357</v>
      </c>
      <c r="G11" s="801" t="s">
        <v>474</v>
      </c>
      <c r="H11" s="59" t="s">
        <v>133</v>
      </c>
    </row>
    <row r="12" spans="1:8" ht="12.75">
      <c r="A12" s="786" t="s">
        <v>318</v>
      </c>
      <c r="B12" s="787" t="s">
        <v>134</v>
      </c>
      <c r="C12" s="788">
        <v>111932</v>
      </c>
      <c r="D12" s="788">
        <v>61049</v>
      </c>
      <c r="E12" s="789">
        <v>6783</v>
      </c>
      <c r="F12" s="789">
        <v>6783</v>
      </c>
      <c r="G12" s="789">
        <v>6783</v>
      </c>
      <c r="H12" s="790">
        <v>40700</v>
      </c>
    </row>
    <row r="13" spans="1:8" ht="12.75">
      <c r="A13" s="783" t="s">
        <v>345</v>
      </c>
      <c r="B13" s="791" t="s">
        <v>358</v>
      </c>
      <c r="C13" s="792">
        <v>1000000</v>
      </c>
      <c r="D13" s="792">
        <v>1127408</v>
      </c>
      <c r="E13" s="342"/>
      <c r="F13" s="342"/>
      <c r="G13" s="342">
        <v>56370</v>
      </c>
      <c r="H13" s="785">
        <v>1071038</v>
      </c>
    </row>
    <row r="14" spans="1:8" ht="12.75">
      <c r="A14" s="803" t="s">
        <v>319</v>
      </c>
      <c r="B14" s="805" t="s">
        <v>164</v>
      </c>
      <c r="C14" s="806">
        <v>7918</v>
      </c>
      <c r="D14" s="806">
        <v>1758</v>
      </c>
      <c r="E14" s="807">
        <v>880</v>
      </c>
      <c r="F14" s="807">
        <v>878</v>
      </c>
      <c r="G14" s="807">
        <v>0</v>
      </c>
      <c r="H14" s="804">
        <v>0</v>
      </c>
    </row>
    <row r="15" spans="1:8" ht="13.5" thickBot="1">
      <c r="A15" s="797" t="s">
        <v>580</v>
      </c>
      <c r="B15" s="793"/>
      <c r="C15" s="794"/>
      <c r="D15" s="794">
        <v>619</v>
      </c>
      <c r="E15" s="795">
        <v>619</v>
      </c>
      <c r="F15" s="795">
        <v>0</v>
      </c>
      <c r="G15" s="795">
        <v>0</v>
      </c>
      <c r="H15" s="796">
        <v>0</v>
      </c>
    </row>
    <row r="16" spans="1:8" ht="13.5" thickBot="1">
      <c r="A16" s="155" t="s">
        <v>101</v>
      </c>
      <c r="B16" s="159"/>
      <c r="C16" s="188">
        <f>SUM(C12:C14)</f>
        <v>1119850</v>
      </c>
      <c r="D16" s="188">
        <f>SUM(D12:D15)</f>
        <v>1190834</v>
      </c>
      <c r="E16" s="188">
        <f>SUM(E12:E15)</f>
        <v>8282</v>
      </c>
      <c r="F16" s="188">
        <f>SUM(F12:F15)</f>
        <v>7661</v>
      </c>
      <c r="G16" s="188">
        <f>SUM(G12:G15)</f>
        <v>63153</v>
      </c>
      <c r="H16" s="188">
        <f>SUM(H12:H15)</f>
        <v>1111738</v>
      </c>
    </row>
    <row r="19" spans="1:7" ht="12.75">
      <c r="A19" s="826" t="s">
        <v>593</v>
      </c>
      <c r="B19" s="826"/>
      <c r="C19" s="826"/>
      <c r="D19" s="826"/>
      <c r="E19" s="826"/>
      <c r="F19" s="826"/>
      <c r="G19" s="826"/>
    </row>
    <row r="20" spans="1:7" ht="12.75">
      <c r="A20" s="826"/>
      <c r="B20" s="826"/>
      <c r="C20" s="826"/>
      <c r="D20" s="826"/>
      <c r="E20" s="826"/>
      <c r="F20" s="826"/>
      <c r="G20" s="826"/>
    </row>
    <row r="22" spans="1:6" ht="25.5">
      <c r="A22" s="158" t="s">
        <v>475</v>
      </c>
      <c r="E22">
        <v>9500</v>
      </c>
      <c r="F22">
        <v>5000</v>
      </c>
    </row>
  </sheetData>
  <mergeCells count="8">
    <mergeCell ref="A5:H5"/>
    <mergeCell ref="A6:H6"/>
    <mergeCell ref="A19:G20"/>
    <mergeCell ref="A10:A11"/>
    <mergeCell ref="B10:B11"/>
    <mergeCell ref="C10:C11"/>
    <mergeCell ref="D10:D11"/>
    <mergeCell ref="E10:H10"/>
  </mergeCells>
  <printOptions/>
  <pageMargins left="0.75"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B2:D27"/>
  <sheetViews>
    <sheetView workbookViewId="0" topLeftCell="A10">
      <selection activeCell="E27" sqref="E27:F27"/>
    </sheetView>
  </sheetViews>
  <sheetFormatPr defaultColWidth="9.140625" defaultRowHeight="12.75"/>
  <cols>
    <col min="1" max="1" width="5.140625" style="0" customWidth="1"/>
    <col min="2" max="2" width="51.57421875" style="0" bestFit="1" customWidth="1"/>
    <col min="3" max="4" width="18.57421875" style="0" customWidth="1"/>
  </cols>
  <sheetData>
    <row r="2" ht="12.75">
      <c r="C2" t="s">
        <v>165</v>
      </c>
    </row>
    <row r="5" spans="2:4" ht="12.75">
      <c r="B5" s="839" t="s">
        <v>166</v>
      </c>
      <c r="C5" s="839"/>
      <c r="D5" s="839"/>
    </row>
    <row r="6" spans="2:4" ht="12.75">
      <c r="B6" s="839" t="s">
        <v>476</v>
      </c>
      <c r="C6" s="839"/>
      <c r="D6" s="839"/>
    </row>
    <row r="9" ht="13.5" thickBot="1">
      <c r="D9" s="26" t="s">
        <v>127</v>
      </c>
    </row>
    <row r="10" spans="2:4" ht="12.75">
      <c r="B10" s="902" t="s">
        <v>3</v>
      </c>
      <c r="C10" s="904" t="s">
        <v>477</v>
      </c>
      <c r="D10" s="900" t="s">
        <v>359</v>
      </c>
    </row>
    <row r="11" spans="2:4" ht="30" customHeight="1" thickBot="1">
      <c r="B11" s="903"/>
      <c r="C11" s="905"/>
      <c r="D11" s="901"/>
    </row>
    <row r="12" spans="2:4" ht="15" customHeight="1">
      <c r="B12" s="130" t="s">
        <v>601</v>
      </c>
      <c r="C12" s="43">
        <v>791680</v>
      </c>
      <c r="D12" s="193"/>
    </row>
    <row r="13" spans="2:4" ht="15" customHeight="1">
      <c r="B13" s="130" t="s">
        <v>599</v>
      </c>
      <c r="C13" s="43">
        <v>22368</v>
      </c>
      <c r="D13" s="193"/>
    </row>
    <row r="14" spans="2:4" ht="15" customHeight="1">
      <c r="B14" s="130" t="s">
        <v>600</v>
      </c>
      <c r="C14" s="43">
        <v>189722</v>
      </c>
      <c r="D14" s="193"/>
    </row>
    <row r="15" spans="2:4" ht="15" customHeight="1">
      <c r="B15" s="130" t="s">
        <v>602</v>
      </c>
      <c r="C15" s="43">
        <v>2025</v>
      </c>
      <c r="D15" s="193"/>
    </row>
    <row r="16" spans="2:4" ht="15" customHeight="1">
      <c r="B16" s="130" t="s">
        <v>603</v>
      </c>
      <c r="C16" s="43">
        <v>1418</v>
      </c>
      <c r="D16" s="193"/>
    </row>
    <row r="17" spans="2:4" ht="15" customHeight="1">
      <c r="B17" s="16" t="s">
        <v>604</v>
      </c>
      <c r="C17" s="44">
        <v>17358</v>
      </c>
      <c r="D17" s="18"/>
    </row>
    <row r="18" spans="2:4" ht="15" customHeight="1">
      <c r="B18" s="16" t="s">
        <v>605</v>
      </c>
      <c r="C18" s="44">
        <v>12032</v>
      </c>
      <c r="D18" s="18"/>
    </row>
    <row r="19" spans="2:4" ht="15" customHeight="1">
      <c r="B19" s="16" t="s">
        <v>607</v>
      </c>
      <c r="C19" s="44">
        <v>20000</v>
      </c>
      <c r="D19" s="44"/>
    </row>
    <row r="20" spans="2:4" ht="15" customHeight="1">
      <c r="B20" s="16" t="s">
        <v>608</v>
      </c>
      <c r="C20" s="44"/>
      <c r="D20" s="44">
        <v>2000</v>
      </c>
    </row>
    <row r="21" spans="2:4" ht="15" customHeight="1">
      <c r="B21" s="16" t="s">
        <v>606</v>
      </c>
      <c r="C21" s="44"/>
      <c r="D21" s="44">
        <v>7283</v>
      </c>
    </row>
    <row r="22" spans="2:4" ht="15" customHeight="1">
      <c r="B22" s="16" t="s">
        <v>320</v>
      </c>
      <c r="C22" s="44"/>
      <c r="D22" s="44">
        <v>9500</v>
      </c>
    </row>
    <row r="23" spans="2:4" ht="15" customHeight="1">
      <c r="B23" s="16" t="s">
        <v>360</v>
      </c>
      <c r="C23" s="44"/>
      <c r="D23" s="44">
        <v>45200</v>
      </c>
    </row>
    <row r="24" spans="2:4" ht="15" customHeight="1">
      <c r="B24" s="16" t="s">
        <v>361</v>
      </c>
      <c r="C24" s="44"/>
      <c r="D24" s="44">
        <v>0</v>
      </c>
    </row>
    <row r="25" spans="2:4" ht="15" customHeight="1">
      <c r="B25" s="16" t="s">
        <v>362</v>
      </c>
      <c r="C25" s="44"/>
      <c r="D25" s="44">
        <v>1040</v>
      </c>
    </row>
    <row r="26" spans="2:4" ht="15" customHeight="1" thickBot="1">
      <c r="B26" s="162" t="s">
        <v>237</v>
      </c>
      <c r="C26" s="119"/>
      <c r="D26" s="119">
        <v>400</v>
      </c>
    </row>
    <row r="27" spans="2:4" ht="26.25" customHeight="1" thickBot="1">
      <c r="B27" s="106" t="s">
        <v>101</v>
      </c>
      <c r="C27" s="36">
        <f>SUM(C12:C24)</f>
        <v>1056603</v>
      </c>
      <c r="D27" s="36">
        <f>SUM(D12:D24)</f>
        <v>63983</v>
      </c>
    </row>
  </sheetData>
  <mergeCells count="5">
    <mergeCell ref="D10:D11"/>
    <mergeCell ref="B10:B11"/>
    <mergeCell ref="C10:C11"/>
    <mergeCell ref="B5:D5"/>
    <mergeCell ref="B6:D6"/>
  </mergeCells>
  <printOptions/>
  <pageMargins left="0.7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4:E31"/>
  <sheetViews>
    <sheetView workbookViewId="0" topLeftCell="A7">
      <selection activeCell="F36" sqref="F36"/>
    </sheetView>
  </sheetViews>
  <sheetFormatPr defaultColWidth="9.140625" defaultRowHeight="12.75"/>
  <cols>
    <col min="1" max="1" width="2.7109375" style="0" customWidth="1"/>
    <col min="2" max="2" width="43.140625" style="0" customWidth="1"/>
    <col min="3" max="3" width="15.8515625" style="0" bestFit="1" customWidth="1"/>
  </cols>
  <sheetData>
    <row r="4" ht="12.75">
      <c r="C4" t="s">
        <v>364</v>
      </c>
    </row>
    <row r="8" spans="2:5" ht="12.75" customHeight="1">
      <c r="B8" s="906" t="s">
        <v>478</v>
      </c>
      <c r="C8" s="906"/>
      <c r="D8" s="906"/>
      <c r="E8" s="906"/>
    </row>
    <row r="9" spans="2:5" ht="18.75" customHeight="1">
      <c r="B9" s="906"/>
      <c r="C9" s="906"/>
      <c r="D9" s="906"/>
      <c r="E9" s="906"/>
    </row>
    <row r="10" spans="2:3" ht="18.75" customHeight="1">
      <c r="B10" s="808"/>
      <c r="C10" s="808"/>
    </row>
    <row r="11" spans="2:3" ht="18.75" customHeight="1">
      <c r="B11" s="808"/>
      <c r="C11" s="808"/>
    </row>
    <row r="12" ht="13.5" thickBot="1"/>
    <row r="13" spans="2:3" ht="12.75">
      <c r="B13" s="809" t="s">
        <v>365</v>
      </c>
      <c r="C13" s="810" t="s">
        <v>366</v>
      </c>
    </row>
    <row r="14" spans="2:3" ht="13.5" thickBot="1">
      <c r="B14" s="811" t="s">
        <v>367</v>
      </c>
      <c r="C14" s="812"/>
    </row>
    <row r="15" spans="2:3" ht="12.75">
      <c r="B15" s="813" t="s">
        <v>609</v>
      </c>
      <c r="C15" s="9">
        <v>4958</v>
      </c>
    </row>
    <row r="16" spans="2:3" ht="12.75">
      <c r="B16" s="813" t="s">
        <v>368</v>
      </c>
      <c r="C16" s="9">
        <v>27596</v>
      </c>
    </row>
    <row r="17" spans="2:3" ht="12.75">
      <c r="B17" s="813" t="s">
        <v>610</v>
      </c>
      <c r="C17" s="9">
        <v>1780</v>
      </c>
    </row>
    <row r="18" spans="2:3" ht="12.75">
      <c r="B18" s="813" t="s">
        <v>611</v>
      </c>
      <c r="C18" s="9">
        <v>22895</v>
      </c>
    </row>
    <row r="19" spans="2:3" ht="12.75">
      <c r="B19" s="813" t="s">
        <v>612</v>
      </c>
      <c r="C19" s="9">
        <v>897</v>
      </c>
    </row>
    <row r="20" spans="2:3" ht="12.75">
      <c r="B20" s="813" t="s">
        <v>369</v>
      </c>
      <c r="C20" s="9">
        <v>32991</v>
      </c>
    </row>
    <row r="21" spans="2:3" ht="12.75">
      <c r="B21" s="813" t="s">
        <v>613</v>
      </c>
      <c r="C21" s="9">
        <v>153067</v>
      </c>
    </row>
    <row r="22" spans="2:3" ht="12.75">
      <c r="B22" s="813" t="s">
        <v>614</v>
      </c>
      <c r="C22" s="9">
        <v>54083</v>
      </c>
    </row>
    <row r="23" spans="2:3" ht="12.75">
      <c r="B23" s="813" t="s">
        <v>615</v>
      </c>
      <c r="C23" s="9">
        <v>94</v>
      </c>
    </row>
    <row r="24" spans="2:3" ht="12.75">
      <c r="B24" s="813" t="s">
        <v>616</v>
      </c>
      <c r="C24" s="9">
        <v>14</v>
      </c>
    </row>
    <row r="25" spans="2:3" ht="12.75">
      <c r="B25" s="813" t="s">
        <v>617</v>
      </c>
      <c r="C25" s="9">
        <v>1327</v>
      </c>
    </row>
    <row r="26" spans="2:3" ht="12.75">
      <c r="B26" s="813" t="s">
        <v>618</v>
      </c>
      <c r="C26" s="9">
        <v>19</v>
      </c>
    </row>
    <row r="27" spans="2:3" ht="12.75">
      <c r="B27" s="813" t="s">
        <v>619</v>
      </c>
      <c r="C27" s="9">
        <v>1743</v>
      </c>
    </row>
    <row r="28" spans="2:3" ht="12.75">
      <c r="B28" s="813" t="s">
        <v>620</v>
      </c>
      <c r="C28" s="9">
        <v>11</v>
      </c>
    </row>
    <row r="29" spans="2:3" ht="12.75">
      <c r="B29" s="813" t="s">
        <v>621</v>
      </c>
      <c r="C29" s="193">
        <v>671</v>
      </c>
    </row>
    <row r="30" spans="2:3" ht="13.5" thickBot="1">
      <c r="B30" s="814" t="s">
        <v>370</v>
      </c>
      <c r="C30" s="815">
        <v>102495</v>
      </c>
    </row>
    <row r="31" spans="2:3" ht="13.5" thickBot="1">
      <c r="B31" s="473" t="s">
        <v>101</v>
      </c>
      <c r="C31" s="816">
        <f>SUM(C15:C30)</f>
        <v>404641</v>
      </c>
    </row>
  </sheetData>
  <mergeCells count="1">
    <mergeCell ref="B8:E9"/>
  </mergeCells>
  <printOptions/>
  <pageMargins left="1.28"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G29"/>
  <sheetViews>
    <sheetView workbookViewId="0" topLeftCell="A1">
      <selection activeCell="F24" sqref="F24"/>
    </sheetView>
  </sheetViews>
  <sheetFormatPr defaultColWidth="9.140625" defaultRowHeight="12.75"/>
  <cols>
    <col min="1" max="1" width="28.57421875" style="0" customWidth="1"/>
    <col min="2" max="7" width="15.57421875" style="0" customWidth="1"/>
  </cols>
  <sheetData>
    <row r="1" ht="12.75">
      <c r="F1" t="s">
        <v>167</v>
      </c>
    </row>
    <row r="3" spans="1:7" ht="12.75">
      <c r="A3" s="839" t="s">
        <v>479</v>
      </c>
      <c r="B3" s="840"/>
      <c r="C3" s="840"/>
      <c r="D3" s="840"/>
      <c r="E3" s="840"/>
      <c r="F3" s="840"/>
      <c r="G3" s="840"/>
    </row>
    <row r="5" ht="12.75">
      <c r="A5" s="57" t="s">
        <v>623</v>
      </c>
    </row>
    <row r="6" ht="13.5" thickBot="1"/>
    <row r="7" spans="1:7" ht="46.5">
      <c r="A7" s="56" t="s">
        <v>3</v>
      </c>
      <c r="B7" s="60" t="s">
        <v>597</v>
      </c>
      <c r="C7" s="60" t="s">
        <v>598</v>
      </c>
      <c r="D7" s="50" t="s">
        <v>142</v>
      </c>
      <c r="E7" s="50" t="s">
        <v>143</v>
      </c>
      <c r="F7" s="50" t="s">
        <v>622</v>
      </c>
      <c r="G7" s="51" t="s">
        <v>101</v>
      </c>
    </row>
    <row r="8" spans="1:7" ht="12.75">
      <c r="A8" s="7" t="s">
        <v>123</v>
      </c>
      <c r="B8" s="8">
        <v>2963888</v>
      </c>
      <c r="C8" s="8">
        <v>1827275</v>
      </c>
      <c r="D8" s="8">
        <v>514314</v>
      </c>
      <c r="E8" s="8">
        <v>565</v>
      </c>
      <c r="F8" s="8">
        <v>2528</v>
      </c>
      <c r="G8" s="9">
        <f>SUM(B8:F8)</f>
        <v>5308570</v>
      </c>
    </row>
    <row r="9" spans="1:7" ht="12.75">
      <c r="A9" s="7" t="s">
        <v>595</v>
      </c>
      <c r="B9" s="8">
        <v>98283</v>
      </c>
      <c r="C9" s="8">
        <v>4212</v>
      </c>
      <c r="D9" s="8">
        <v>0</v>
      </c>
      <c r="E9" s="8">
        <v>0</v>
      </c>
      <c r="F9" s="8">
        <v>0</v>
      </c>
      <c r="G9" s="9">
        <f>SUM(B9:F9)</f>
        <v>102495</v>
      </c>
    </row>
    <row r="10" spans="1:7" ht="13.5" thickBot="1">
      <c r="A10" s="22" t="s">
        <v>101</v>
      </c>
      <c r="B10" s="23">
        <f>SUM(B8:B9)</f>
        <v>3062171</v>
      </c>
      <c r="C10" s="23">
        <f>SUM(C8:C9)</f>
        <v>1831487</v>
      </c>
      <c r="D10" s="23">
        <f>SUM(D8:D9)</f>
        <v>514314</v>
      </c>
      <c r="E10" s="23">
        <f>SUM(E8:E9)</f>
        <v>565</v>
      </c>
      <c r="F10" s="23">
        <f>SUM(F8:F9)</f>
        <v>2528</v>
      </c>
      <c r="G10" s="24">
        <f>SUM(B10:F10)</f>
        <v>5411065</v>
      </c>
    </row>
    <row r="12" ht="12.75">
      <c r="A12" s="57" t="s">
        <v>480</v>
      </c>
    </row>
    <row r="13" ht="13.5" thickBot="1">
      <c r="E13" t="s">
        <v>127</v>
      </c>
    </row>
    <row r="14" spans="1:5" ht="12.75">
      <c r="A14" s="56" t="s">
        <v>3</v>
      </c>
      <c r="B14" s="50" t="s">
        <v>144</v>
      </c>
      <c r="C14" s="50" t="s">
        <v>168</v>
      </c>
      <c r="D14" s="50" t="s">
        <v>145</v>
      </c>
      <c r="E14" s="51" t="s">
        <v>146</v>
      </c>
    </row>
    <row r="15" spans="1:5" ht="12.75">
      <c r="A15" s="7" t="s">
        <v>147</v>
      </c>
      <c r="B15" s="8">
        <v>46</v>
      </c>
      <c r="C15" s="8">
        <v>55773</v>
      </c>
      <c r="D15" s="8">
        <v>40957</v>
      </c>
      <c r="E15" s="9">
        <v>52469</v>
      </c>
    </row>
    <row r="16" spans="1:5" ht="12.75">
      <c r="A16" s="7" t="s">
        <v>148</v>
      </c>
      <c r="B16" s="8">
        <v>14</v>
      </c>
      <c r="C16" s="8">
        <v>377252</v>
      </c>
      <c r="D16" s="8">
        <v>8611</v>
      </c>
      <c r="E16" s="9">
        <v>0</v>
      </c>
    </row>
    <row r="17" spans="1:5" ht="12.75">
      <c r="A17" s="7" t="s">
        <v>149</v>
      </c>
      <c r="B17" s="8">
        <v>8</v>
      </c>
      <c r="C17" s="8">
        <v>89359</v>
      </c>
      <c r="D17" s="8">
        <v>199149</v>
      </c>
      <c r="E17" s="9">
        <v>202366</v>
      </c>
    </row>
    <row r="18" spans="1:5" ht="12.75">
      <c r="A18" s="7" t="s">
        <v>150</v>
      </c>
      <c r="B18" s="8">
        <v>3</v>
      </c>
      <c r="C18" s="8">
        <v>54584</v>
      </c>
      <c r="D18" s="8">
        <v>14802</v>
      </c>
      <c r="E18" s="9">
        <v>28744</v>
      </c>
    </row>
    <row r="19" spans="1:5" ht="12.75">
      <c r="A19" s="7" t="s">
        <v>151</v>
      </c>
      <c r="B19" s="8">
        <v>128</v>
      </c>
      <c r="C19" s="8">
        <v>838919</v>
      </c>
      <c r="D19" s="8">
        <v>71989</v>
      </c>
      <c r="E19" s="9">
        <v>91345</v>
      </c>
    </row>
    <row r="20" spans="1:5" ht="12.75">
      <c r="A20" s="7" t="s">
        <v>152</v>
      </c>
      <c r="B20" s="8">
        <v>24</v>
      </c>
      <c r="C20" s="8">
        <v>41607</v>
      </c>
      <c r="D20" s="8">
        <v>184810</v>
      </c>
      <c r="E20" s="9">
        <v>216079</v>
      </c>
    </row>
    <row r="21" spans="1:5" ht="12.75">
      <c r="A21" s="7" t="s">
        <v>635</v>
      </c>
      <c r="B21" s="8">
        <v>31</v>
      </c>
      <c r="C21" s="8">
        <v>127909</v>
      </c>
      <c r="D21" s="8">
        <v>2773194</v>
      </c>
      <c r="E21" s="9">
        <v>4345935</v>
      </c>
    </row>
    <row r="22" spans="1:5" ht="12.75">
      <c r="A22" s="7" t="s">
        <v>636</v>
      </c>
      <c r="B22" s="8">
        <v>156</v>
      </c>
      <c r="C22" s="8">
        <v>734682</v>
      </c>
      <c r="D22" s="8">
        <v>1088435</v>
      </c>
      <c r="E22" s="9">
        <v>1594801</v>
      </c>
    </row>
    <row r="23" spans="1:5" ht="12.75">
      <c r="A23" s="7" t="s">
        <v>637</v>
      </c>
      <c r="B23" s="8">
        <v>2</v>
      </c>
      <c r="C23" s="8">
        <v>3600</v>
      </c>
      <c r="D23" s="8">
        <v>550063</v>
      </c>
      <c r="E23" s="9">
        <v>550099</v>
      </c>
    </row>
    <row r="24" spans="1:5" ht="12.75">
      <c r="A24" s="7" t="s">
        <v>153</v>
      </c>
      <c r="B24" s="8">
        <v>4</v>
      </c>
      <c r="C24" s="8">
        <v>207427</v>
      </c>
      <c r="D24" s="8">
        <v>74414</v>
      </c>
      <c r="E24" s="9">
        <v>117825</v>
      </c>
    </row>
    <row r="25" spans="1:5" ht="13.5" thickBot="1">
      <c r="A25" s="22" t="s">
        <v>101</v>
      </c>
      <c r="B25" s="23">
        <f>SUM(B15:B24)</f>
        <v>416</v>
      </c>
      <c r="C25" s="23">
        <f>SUM(C15:C24)</f>
        <v>2531112</v>
      </c>
      <c r="D25" s="23">
        <f>SUM(D15:D24)</f>
        <v>5006424</v>
      </c>
      <c r="E25" s="24">
        <f>SUM(E15:E24)</f>
        <v>7199663</v>
      </c>
    </row>
    <row r="27" spans="1:5" ht="12.75">
      <c r="A27" s="826"/>
      <c r="B27" s="826"/>
      <c r="C27" s="826"/>
      <c r="D27" s="826"/>
      <c r="E27" s="826"/>
    </row>
    <row r="28" spans="1:5" ht="12.75">
      <c r="A28" s="826"/>
      <c r="B28" s="826"/>
      <c r="C28" s="826"/>
      <c r="D28" s="826"/>
      <c r="E28" s="826"/>
    </row>
    <row r="29" spans="1:5" ht="12.75">
      <c r="A29" s="826"/>
      <c r="B29" s="826"/>
      <c r="C29" s="826"/>
      <c r="D29" s="826"/>
      <c r="E29" s="826"/>
    </row>
  </sheetData>
  <mergeCells count="2">
    <mergeCell ref="A27:E29"/>
    <mergeCell ref="A3:G3"/>
  </mergeCells>
  <printOptions/>
  <pageMargins left="0.75"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L18"/>
  <sheetViews>
    <sheetView workbookViewId="0" topLeftCell="A1">
      <selection activeCell="B22" sqref="B22"/>
    </sheetView>
  </sheetViews>
  <sheetFormatPr defaultColWidth="9.140625" defaultRowHeight="12.75"/>
  <cols>
    <col min="1" max="1" width="21.57421875" style="0" customWidth="1"/>
    <col min="2" max="12" width="11.421875" style="0" customWidth="1"/>
  </cols>
  <sheetData>
    <row r="2" ht="12.75">
      <c r="F2" t="s">
        <v>141</v>
      </c>
    </row>
    <row r="4" spans="1:6" ht="12.75">
      <c r="A4" s="839" t="s">
        <v>479</v>
      </c>
      <c r="B4" s="839"/>
      <c r="C4" s="839"/>
      <c r="D4" s="839"/>
      <c r="E4" s="839"/>
      <c r="F4" s="839"/>
    </row>
    <row r="7" ht="12.75">
      <c r="A7" t="s">
        <v>481</v>
      </c>
    </row>
    <row r="9" ht="13.5" thickBot="1">
      <c r="F9" t="s">
        <v>127</v>
      </c>
    </row>
    <row r="10" spans="1:12" ht="33.75">
      <c r="A10" s="55" t="s">
        <v>3</v>
      </c>
      <c r="B10" s="85" t="s">
        <v>136</v>
      </c>
      <c r="C10" s="85" t="s">
        <v>137</v>
      </c>
      <c r="D10" s="85" t="s">
        <v>138</v>
      </c>
      <c r="E10" s="91" t="s">
        <v>139</v>
      </c>
      <c r="F10" s="99" t="s">
        <v>140</v>
      </c>
      <c r="G10" s="92" t="s">
        <v>177</v>
      </c>
      <c r="H10" s="93" t="s">
        <v>178</v>
      </c>
      <c r="I10" s="93" t="s">
        <v>179</v>
      </c>
      <c r="J10" s="94" t="s">
        <v>180</v>
      </c>
      <c r="K10" s="101" t="s">
        <v>181</v>
      </c>
      <c r="L10" s="111" t="s">
        <v>182</v>
      </c>
    </row>
    <row r="11" spans="1:12" ht="22.5" customHeight="1">
      <c r="A11" s="86" t="s">
        <v>123</v>
      </c>
      <c r="B11" s="8">
        <v>8435</v>
      </c>
      <c r="C11" s="8">
        <v>4520642</v>
      </c>
      <c r="D11" s="8">
        <v>5991</v>
      </c>
      <c r="E11" s="29">
        <v>640378</v>
      </c>
      <c r="F11" s="100">
        <f>SUM(B11:E11)</f>
        <v>5175446</v>
      </c>
      <c r="G11" s="7">
        <v>560</v>
      </c>
      <c r="H11" s="8">
        <v>50351</v>
      </c>
      <c r="I11" s="8">
        <v>488306</v>
      </c>
      <c r="J11" s="29">
        <v>9417</v>
      </c>
      <c r="K11" s="100">
        <f>SUM(G11:J11)</f>
        <v>548634</v>
      </c>
      <c r="L11" s="104">
        <f>SUM(K11,F11)</f>
        <v>5724080</v>
      </c>
    </row>
    <row r="12" spans="1:12" ht="22.5" customHeight="1" thickBot="1">
      <c r="A12" s="86" t="s">
        <v>595</v>
      </c>
      <c r="B12" s="8">
        <v>0</v>
      </c>
      <c r="C12" s="8">
        <v>75258</v>
      </c>
      <c r="D12" s="8">
        <v>0</v>
      </c>
      <c r="E12" s="29">
        <v>0</v>
      </c>
      <c r="F12" s="100">
        <f>SUM(B12:E12)</f>
        <v>75258</v>
      </c>
      <c r="G12" s="7">
        <v>9423</v>
      </c>
      <c r="H12" s="8">
        <v>15302</v>
      </c>
      <c r="I12" s="8">
        <v>51466</v>
      </c>
      <c r="J12" s="29">
        <v>17588</v>
      </c>
      <c r="K12" s="100">
        <f>SUM(G12:J12)</f>
        <v>93779</v>
      </c>
      <c r="L12" s="104">
        <f>SUM(K12,F12)</f>
        <v>169037</v>
      </c>
    </row>
    <row r="13" spans="1:12" ht="22.5" customHeight="1" thickBot="1">
      <c r="A13" s="63" t="s">
        <v>101</v>
      </c>
      <c r="B13" s="38">
        <f>SUM(B11:B12)</f>
        <v>8435</v>
      </c>
      <c r="C13" s="38">
        <f>SUM(C11:C12)</f>
        <v>4595900</v>
      </c>
      <c r="D13" s="38">
        <f>SUM(D11:D12)</f>
        <v>5991</v>
      </c>
      <c r="E13" s="39">
        <f>SUM(E11:E12)</f>
        <v>640378</v>
      </c>
      <c r="F13" s="105">
        <f>SUM(B13:E13)</f>
        <v>5250704</v>
      </c>
      <c r="G13" s="63">
        <f>SUM(G11:G12)</f>
        <v>9983</v>
      </c>
      <c r="H13" s="38">
        <f>SUM(H11:H12)</f>
        <v>65653</v>
      </c>
      <c r="I13" s="38">
        <f>SUM(I11:I12)</f>
        <v>539772</v>
      </c>
      <c r="J13" s="39">
        <f>SUM(J11:J12)</f>
        <v>27005</v>
      </c>
      <c r="K13" s="105">
        <f>SUM(G13:J13)</f>
        <v>642413</v>
      </c>
      <c r="L13" s="110">
        <f>SUM(K13,F13)</f>
        <v>5893117</v>
      </c>
    </row>
    <row r="14" spans="1:12" ht="12.75" customHeight="1" thickBot="1">
      <c r="A14" s="89"/>
      <c r="B14" s="89"/>
      <c r="C14" s="89"/>
      <c r="D14" s="89"/>
      <c r="E14" s="89"/>
      <c r="F14" s="90"/>
      <c r="G14" s="57"/>
      <c r="H14" s="57"/>
      <c r="I14" s="57"/>
      <c r="J14" s="57"/>
      <c r="K14" s="88"/>
      <c r="L14" s="87"/>
    </row>
    <row r="15" spans="1:8" ht="22.5" customHeight="1">
      <c r="A15" s="96" t="s">
        <v>3</v>
      </c>
      <c r="B15" s="99" t="s">
        <v>183</v>
      </c>
      <c r="C15" s="99" t="s">
        <v>185</v>
      </c>
      <c r="D15" s="98" t="s">
        <v>184</v>
      </c>
      <c r="E15" s="95" t="s">
        <v>186</v>
      </c>
      <c r="F15" s="102" t="s">
        <v>187</v>
      </c>
      <c r="G15" s="99" t="s">
        <v>188</v>
      </c>
      <c r="H15" s="103" t="s">
        <v>189</v>
      </c>
    </row>
    <row r="16" spans="1:8" ht="22.5" customHeight="1">
      <c r="A16" s="97" t="s">
        <v>123</v>
      </c>
      <c r="B16" s="100">
        <v>3740710</v>
      </c>
      <c r="C16" s="100">
        <v>466479</v>
      </c>
      <c r="D16" s="31">
        <v>1183171</v>
      </c>
      <c r="E16" s="8">
        <v>302476</v>
      </c>
      <c r="F16" s="29">
        <v>31244</v>
      </c>
      <c r="G16" s="100">
        <f>SUM(D16:F16)</f>
        <v>1516891</v>
      </c>
      <c r="H16" s="104">
        <f>SUM(B16:C16,G16)</f>
        <v>5724080</v>
      </c>
    </row>
    <row r="17" spans="1:8" ht="23.25" thickBot="1">
      <c r="A17" s="97" t="s">
        <v>595</v>
      </c>
      <c r="B17" s="100">
        <v>83752</v>
      </c>
      <c r="C17" s="100">
        <v>48232</v>
      </c>
      <c r="D17" s="31">
        <v>0</v>
      </c>
      <c r="E17" s="8">
        <v>16231</v>
      </c>
      <c r="F17" s="29">
        <v>20822</v>
      </c>
      <c r="G17" s="100">
        <f>SUM(D17:F17)</f>
        <v>37053</v>
      </c>
      <c r="H17" s="104">
        <f>SUM(B17:C17,G17)</f>
        <v>169037</v>
      </c>
    </row>
    <row r="18" spans="1:8" ht="22.5" customHeight="1" thickBot="1">
      <c r="A18" s="106" t="s">
        <v>101</v>
      </c>
      <c r="B18" s="105">
        <f aca="true" t="shared" si="0" ref="B18:G18">SUM(B16:B17)</f>
        <v>3824462</v>
      </c>
      <c r="C18" s="105">
        <f t="shared" si="0"/>
        <v>514711</v>
      </c>
      <c r="D18" s="107">
        <f t="shared" si="0"/>
        <v>1183171</v>
      </c>
      <c r="E18" s="108">
        <f t="shared" si="0"/>
        <v>318707</v>
      </c>
      <c r="F18" s="109">
        <f t="shared" si="0"/>
        <v>52066</v>
      </c>
      <c r="G18" s="105">
        <f t="shared" si="0"/>
        <v>1553944</v>
      </c>
      <c r="H18" s="110">
        <f>SUM(B18:C18,G18)</f>
        <v>5893117</v>
      </c>
    </row>
  </sheetData>
  <mergeCells count="1">
    <mergeCell ref="A4:F4"/>
  </mergeCells>
  <printOptions/>
  <pageMargins left="0.75" right="0.75" top="1" bottom="1" header="0.5" footer="0.5"/>
  <pageSetup horizontalDpi="600" verticalDpi="600" orientation="landscape" paperSize="9" scale="85" r:id="rId1"/>
</worksheet>
</file>

<file path=xl/worksheets/sheet25.xml><?xml version="1.0" encoding="utf-8"?>
<worksheet xmlns="http://schemas.openxmlformats.org/spreadsheetml/2006/main" xmlns:r="http://schemas.openxmlformats.org/officeDocument/2006/relationships">
  <dimension ref="C2:G16"/>
  <sheetViews>
    <sheetView workbookViewId="0" topLeftCell="A1">
      <selection activeCell="G16" sqref="G16"/>
    </sheetView>
  </sheetViews>
  <sheetFormatPr defaultColWidth="9.140625" defaultRowHeight="12.75"/>
  <cols>
    <col min="3" max="3" width="29.28125" style="0" customWidth="1"/>
    <col min="4" max="6" width="21.421875" style="0" customWidth="1"/>
    <col min="7" max="7" width="18.28125" style="0" customWidth="1"/>
  </cols>
  <sheetData>
    <row r="2" ht="12.75">
      <c r="F2" t="s">
        <v>169</v>
      </c>
    </row>
    <row r="6" spans="3:6" ht="12.75">
      <c r="C6" s="839" t="s">
        <v>482</v>
      </c>
      <c r="D6" s="839"/>
      <c r="E6" s="839"/>
      <c r="F6" s="839"/>
    </row>
    <row r="13" ht="13.5" thickBot="1"/>
    <row r="14" spans="3:7" ht="12.75">
      <c r="C14" s="832" t="s">
        <v>3</v>
      </c>
      <c r="D14" s="893" t="s">
        <v>170</v>
      </c>
      <c r="E14" s="894"/>
      <c r="F14" s="894"/>
      <c r="G14" s="907"/>
    </row>
    <row r="15" spans="3:7" ht="13.5" thickBot="1">
      <c r="C15" s="833"/>
      <c r="D15" s="82" t="s">
        <v>171</v>
      </c>
      <c r="E15" s="82" t="s">
        <v>172</v>
      </c>
      <c r="F15" s="83" t="s">
        <v>173</v>
      </c>
      <c r="G15" s="84" t="s">
        <v>33</v>
      </c>
    </row>
    <row r="16" spans="3:7" ht="13.5" thickBot="1">
      <c r="C16" s="474" t="s">
        <v>174</v>
      </c>
      <c r="D16" s="475">
        <v>17</v>
      </c>
      <c r="E16" s="476" t="s">
        <v>175</v>
      </c>
      <c r="F16" s="477" t="s">
        <v>363</v>
      </c>
      <c r="G16" s="478" t="s">
        <v>596</v>
      </c>
    </row>
  </sheetData>
  <mergeCells count="3">
    <mergeCell ref="C14:C15"/>
    <mergeCell ref="C6:F6"/>
    <mergeCell ref="D14:G14"/>
  </mergeCells>
  <printOptions/>
  <pageMargins left="0.75" right="0.75" top="1"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I138"/>
  <sheetViews>
    <sheetView tabSelected="1" workbookViewId="0" topLeftCell="A113">
      <selection activeCell="G141" sqref="G141"/>
    </sheetView>
  </sheetViews>
  <sheetFormatPr defaultColWidth="9.140625" defaultRowHeight="12.75"/>
  <sheetData>
    <row r="1" ht="12.75">
      <c r="H1" t="s">
        <v>238</v>
      </c>
    </row>
    <row r="4" spans="1:6" ht="12.75">
      <c r="A4" s="57"/>
      <c r="B4" s="57"/>
      <c r="D4" s="122" t="s">
        <v>239</v>
      </c>
      <c r="E4" s="122"/>
      <c r="F4" s="122"/>
    </row>
    <row r="5" spans="1:9" ht="12.75">
      <c r="A5" s="826" t="s">
        <v>241</v>
      </c>
      <c r="B5" s="826"/>
      <c r="C5" s="826"/>
      <c r="D5" s="826"/>
      <c r="E5" s="826"/>
      <c r="F5" s="826"/>
      <c r="G5" s="826"/>
      <c r="H5" s="826"/>
      <c r="I5" s="826"/>
    </row>
    <row r="6" spans="1:9" ht="12.75">
      <c r="A6" s="826"/>
      <c r="B6" s="826"/>
      <c r="C6" s="826"/>
      <c r="D6" s="826"/>
      <c r="E6" s="826"/>
      <c r="F6" s="826"/>
      <c r="G6" s="826"/>
      <c r="H6" s="826"/>
      <c r="I6" s="826"/>
    </row>
    <row r="7" spans="1:9" ht="12.75">
      <c r="A7" s="826"/>
      <c r="B7" s="826"/>
      <c r="C7" s="826"/>
      <c r="D7" s="826"/>
      <c r="E7" s="826"/>
      <c r="F7" s="826"/>
      <c r="G7" s="826"/>
      <c r="H7" s="826"/>
      <c r="I7" s="826"/>
    </row>
    <row r="8" spans="1:9" ht="12.75">
      <c r="A8" s="826"/>
      <c r="B8" s="826"/>
      <c r="C8" s="826"/>
      <c r="D8" s="826"/>
      <c r="E8" s="826"/>
      <c r="F8" s="826"/>
      <c r="G8" s="826"/>
      <c r="H8" s="826"/>
      <c r="I8" s="826"/>
    </row>
    <row r="11" spans="1:6" ht="12.75">
      <c r="A11" s="57"/>
      <c r="B11" s="57"/>
      <c r="D11" s="122" t="s">
        <v>240</v>
      </c>
      <c r="E11" s="122"/>
      <c r="F11" s="122"/>
    </row>
    <row r="12" spans="1:9" ht="12.75">
      <c r="A12" s="826" t="s">
        <v>242</v>
      </c>
      <c r="B12" s="826"/>
      <c r="C12" s="826"/>
      <c r="D12" s="826"/>
      <c r="E12" s="826"/>
      <c r="F12" s="826"/>
      <c r="G12" s="826"/>
      <c r="H12" s="826"/>
      <c r="I12" s="826"/>
    </row>
    <row r="13" spans="1:9" ht="12.75">
      <c r="A13" s="826"/>
      <c r="B13" s="826"/>
      <c r="C13" s="826"/>
      <c r="D13" s="826"/>
      <c r="E13" s="826"/>
      <c r="F13" s="826"/>
      <c r="G13" s="826"/>
      <c r="H13" s="826"/>
      <c r="I13" s="826"/>
    </row>
    <row r="14" spans="1:9" ht="12.75">
      <c r="A14" s="826"/>
      <c r="B14" s="826"/>
      <c r="C14" s="826"/>
      <c r="D14" s="826"/>
      <c r="E14" s="826"/>
      <c r="F14" s="826"/>
      <c r="G14" s="826"/>
      <c r="H14" s="826"/>
      <c r="I14" s="826"/>
    </row>
    <row r="15" spans="1:9" ht="12.75">
      <c r="A15" s="826"/>
      <c r="B15" s="826"/>
      <c r="C15" s="826"/>
      <c r="D15" s="826"/>
      <c r="E15" s="826"/>
      <c r="F15" s="826"/>
      <c r="G15" s="826"/>
      <c r="H15" s="826"/>
      <c r="I15" s="826"/>
    </row>
    <row r="18" spans="1:6" ht="12.75">
      <c r="A18" s="57"/>
      <c r="B18" s="57"/>
      <c r="D18" s="122" t="s">
        <v>243</v>
      </c>
      <c r="E18" s="122"/>
      <c r="F18" s="122"/>
    </row>
    <row r="19" spans="1:9" ht="12.75">
      <c r="A19" s="826" t="s">
        <v>248</v>
      </c>
      <c r="B19" s="826"/>
      <c r="C19" s="826"/>
      <c r="D19" s="826"/>
      <c r="E19" s="826"/>
      <c r="F19" s="826"/>
      <c r="G19" s="826"/>
      <c r="H19" s="826"/>
      <c r="I19" s="826"/>
    </row>
    <row r="20" spans="1:9" ht="12.75">
      <c r="A20" s="826"/>
      <c r="B20" s="826"/>
      <c r="C20" s="826"/>
      <c r="D20" s="826"/>
      <c r="E20" s="826"/>
      <c r="F20" s="826"/>
      <c r="G20" s="826"/>
      <c r="H20" s="826"/>
      <c r="I20" s="826"/>
    </row>
    <row r="21" spans="1:9" ht="12.75">
      <c r="A21" s="826"/>
      <c r="B21" s="826"/>
      <c r="C21" s="826"/>
      <c r="D21" s="826"/>
      <c r="E21" s="826"/>
      <c r="F21" s="826"/>
      <c r="G21" s="826"/>
      <c r="H21" s="826"/>
      <c r="I21" s="826"/>
    </row>
    <row r="22" spans="1:9" ht="12.75">
      <c r="A22" s="826"/>
      <c r="B22" s="826"/>
      <c r="C22" s="826"/>
      <c r="D22" s="826"/>
      <c r="E22" s="826"/>
      <c r="F22" s="826"/>
      <c r="G22" s="826"/>
      <c r="H22" s="826"/>
      <c r="I22" s="826"/>
    </row>
    <row r="25" spans="1:6" ht="12.75">
      <c r="A25" s="57"/>
      <c r="B25" s="57"/>
      <c r="D25" s="123" t="s">
        <v>244</v>
      </c>
      <c r="E25" s="122"/>
      <c r="F25" s="122"/>
    </row>
    <row r="26" spans="1:9" ht="12.75">
      <c r="A26" s="826" t="s">
        <v>247</v>
      </c>
      <c r="B26" s="826"/>
      <c r="C26" s="826"/>
      <c r="D26" s="826"/>
      <c r="E26" s="826"/>
      <c r="F26" s="826"/>
      <c r="G26" s="826"/>
      <c r="H26" s="826"/>
      <c r="I26" s="826"/>
    </row>
    <row r="27" spans="1:9" ht="12.75">
      <c r="A27" s="826"/>
      <c r="B27" s="826"/>
      <c r="C27" s="826"/>
      <c r="D27" s="826"/>
      <c r="E27" s="826"/>
      <c r="F27" s="826"/>
      <c r="G27" s="826"/>
      <c r="H27" s="826"/>
      <c r="I27" s="826"/>
    </row>
    <row r="28" spans="1:9" ht="12.75">
      <c r="A28" s="826"/>
      <c r="B28" s="826"/>
      <c r="C28" s="826"/>
      <c r="D28" s="826"/>
      <c r="E28" s="826"/>
      <c r="F28" s="826"/>
      <c r="G28" s="826"/>
      <c r="H28" s="826"/>
      <c r="I28" s="826"/>
    </row>
    <row r="29" spans="1:9" ht="12.75">
      <c r="A29" s="826"/>
      <c r="B29" s="826"/>
      <c r="C29" s="826"/>
      <c r="D29" s="826"/>
      <c r="E29" s="826"/>
      <c r="F29" s="826"/>
      <c r="G29" s="826"/>
      <c r="H29" s="826"/>
      <c r="I29" s="826"/>
    </row>
    <row r="30" spans="1:9" ht="12.75">
      <c r="A30" s="849"/>
      <c r="B30" s="849"/>
      <c r="C30" s="849"/>
      <c r="D30" s="849"/>
      <c r="E30" s="849"/>
      <c r="F30" s="849"/>
      <c r="G30" s="849"/>
      <c r="H30" s="849"/>
      <c r="I30" s="849"/>
    </row>
    <row r="33" spans="1:6" ht="12.75">
      <c r="A33" s="57"/>
      <c r="B33" s="57"/>
      <c r="D33" s="123" t="s">
        <v>245</v>
      </c>
      <c r="E33" s="122"/>
      <c r="F33" s="122"/>
    </row>
    <row r="34" spans="1:9" ht="12.75">
      <c r="A34" s="826" t="s">
        <v>246</v>
      </c>
      <c r="B34" s="826"/>
      <c r="C34" s="826"/>
      <c r="D34" s="826"/>
      <c r="E34" s="826"/>
      <c r="F34" s="826"/>
      <c r="G34" s="826"/>
      <c r="H34" s="826"/>
      <c r="I34" s="826"/>
    </row>
    <row r="35" spans="1:9" ht="12.75">
      <c r="A35" s="826"/>
      <c r="B35" s="826"/>
      <c r="C35" s="826"/>
      <c r="D35" s="826"/>
      <c r="E35" s="826"/>
      <c r="F35" s="826"/>
      <c r="G35" s="826"/>
      <c r="H35" s="826"/>
      <c r="I35" s="826"/>
    </row>
    <row r="36" spans="1:9" ht="12.75">
      <c r="A36" s="826"/>
      <c r="B36" s="826"/>
      <c r="C36" s="826"/>
      <c r="D36" s="826"/>
      <c r="E36" s="826"/>
      <c r="F36" s="826"/>
      <c r="G36" s="826"/>
      <c r="H36" s="826"/>
      <c r="I36" s="826"/>
    </row>
    <row r="37" spans="1:9" ht="12.75">
      <c r="A37" s="826"/>
      <c r="B37" s="826"/>
      <c r="C37" s="826"/>
      <c r="D37" s="826"/>
      <c r="E37" s="826"/>
      <c r="F37" s="826"/>
      <c r="G37" s="826"/>
      <c r="H37" s="826"/>
      <c r="I37" s="826"/>
    </row>
    <row r="38" spans="1:9" ht="12.75">
      <c r="A38" s="849"/>
      <c r="B38" s="849"/>
      <c r="C38" s="849"/>
      <c r="D38" s="849"/>
      <c r="E38" s="849"/>
      <c r="F38" s="849"/>
      <c r="G38" s="849"/>
      <c r="H38" s="849"/>
      <c r="I38" s="849"/>
    </row>
    <row r="41" spans="1:6" ht="12.75">
      <c r="A41" s="57"/>
      <c r="B41" s="57"/>
      <c r="D41" s="122" t="s">
        <v>638</v>
      </c>
      <c r="E41" s="122"/>
      <c r="F41" s="122"/>
    </row>
    <row r="42" spans="1:9" ht="12.75">
      <c r="A42" s="826" t="s">
        <v>249</v>
      </c>
      <c r="B42" s="826"/>
      <c r="C42" s="826"/>
      <c r="D42" s="826"/>
      <c r="E42" s="826"/>
      <c r="F42" s="826"/>
      <c r="G42" s="826"/>
      <c r="H42" s="826"/>
      <c r="I42" s="826"/>
    </row>
    <row r="43" spans="1:9" ht="12.75">
      <c r="A43" s="826"/>
      <c r="B43" s="826"/>
      <c r="C43" s="826"/>
      <c r="D43" s="826"/>
      <c r="E43" s="826"/>
      <c r="F43" s="826"/>
      <c r="G43" s="826"/>
      <c r="H43" s="826"/>
      <c r="I43" s="826"/>
    </row>
    <row r="44" spans="1:9" ht="12.75">
      <c r="A44" s="826"/>
      <c r="B44" s="826"/>
      <c r="C44" s="826"/>
      <c r="D44" s="826"/>
      <c r="E44" s="826"/>
      <c r="F44" s="826"/>
      <c r="G44" s="826"/>
      <c r="H44" s="826"/>
      <c r="I44" s="826"/>
    </row>
    <row r="45" spans="1:9" ht="12.75">
      <c r="A45" s="826"/>
      <c r="B45" s="826"/>
      <c r="C45" s="826"/>
      <c r="D45" s="826"/>
      <c r="E45" s="826"/>
      <c r="F45" s="826"/>
      <c r="G45" s="826"/>
      <c r="H45" s="826"/>
      <c r="I45" s="826"/>
    </row>
    <row r="46" spans="1:9" ht="12.75">
      <c r="A46" s="849"/>
      <c r="B46" s="849"/>
      <c r="C46" s="849"/>
      <c r="D46" s="849"/>
      <c r="E46" s="849"/>
      <c r="F46" s="849"/>
      <c r="G46" s="849"/>
      <c r="H46" s="849"/>
      <c r="I46" s="849"/>
    </row>
    <row r="49" ht="12.75">
      <c r="D49" s="122" t="s">
        <v>250</v>
      </c>
    </row>
    <row r="50" spans="1:9" ht="12.75">
      <c r="A50" s="826" t="s">
        <v>251</v>
      </c>
      <c r="B50" s="826"/>
      <c r="C50" s="826"/>
      <c r="D50" s="826"/>
      <c r="E50" s="826"/>
      <c r="F50" s="826"/>
      <c r="G50" s="826"/>
      <c r="H50" s="826"/>
      <c r="I50" s="826"/>
    </row>
    <row r="51" spans="1:9" ht="12.75">
      <c r="A51" s="826"/>
      <c r="B51" s="826"/>
      <c r="C51" s="826"/>
      <c r="D51" s="826"/>
      <c r="E51" s="826"/>
      <c r="F51" s="826"/>
      <c r="G51" s="826"/>
      <c r="H51" s="826"/>
      <c r="I51" s="826"/>
    </row>
    <row r="52" spans="1:9" ht="12.75">
      <c r="A52" s="826"/>
      <c r="B52" s="826"/>
      <c r="C52" s="826"/>
      <c r="D52" s="826"/>
      <c r="E52" s="826"/>
      <c r="F52" s="826"/>
      <c r="G52" s="826"/>
      <c r="H52" s="826"/>
      <c r="I52" s="826"/>
    </row>
    <row r="53" spans="1:9" ht="12.75">
      <c r="A53" s="826"/>
      <c r="B53" s="826"/>
      <c r="C53" s="826"/>
      <c r="D53" s="826"/>
      <c r="E53" s="826"/>
      <c r="F53" s="826"/>
      <c r="G53" s="826"/>
      <c r="H53" s="826"/>
      <c r="I53" s="826"/>
    </row>
    <row r="54" spans="1:9" ht="12.75">
      <c r="A54" s="849"/>
      <c r="B54" s="849"/>
      <c r="C54" s="849"/>
      <c r="D54" s="849"/>
      <c r="E54" s="849"/>
      <c r="F54" s="849"/>
      <c r="G54" s="849"/>
      <c r="H54" s="849"/>
      <c r="I54" s="849"/>
    </row>
    <row r="58" ht="12.75">
      <c r="D58" s="122" t="s">
        <v>252</v>
      </c>
    </row>
    <row r="59" spans="1:9" ht="12.75">
      <c r="A59" s="826" t="s">
        <v>253</v>
      </c>
      <c r="B59" s="826"/>
      <c r="C59" s="826"/>
      <c r="D59" s="826"/>
      <c r="E59" s="826"/>
      <c r="F59" s="826"/>
      <c r="G59" s="826"/>
      <c r="H59" s="826"/>
      <c r="I59" s="826"/>
    </row>
    <row r="60" spans="1:9" ht="12.75">
      <c r="A60" s="826"/>
      <c r="B60" s="826"/>
      <c r="C60" s="826"/>
      <c r="D60" s="826"/>
      <c r="E60" s="826"/>
      <c r="F60" s="826"/>
      <c r="G60" s="826"/>
      <c r="H60" s="826"/>
      <c r="I60" s="826"/>
    </row>
    <row r="61" spans="1:9" ht="12.75">
      <c r="A61" s="826"/>
      <c r="B61" s="826"/>
      <c r="C61" s="826"/>
      <c r="D61" s="826"/>
      <c r="E61" s="826"/>
      <c r="F61" s="826"/>
      <c r="G61" s="826"/>
      <c r="H61" s="826"/>
      <c r="I61" s="826"/>
    </row>
    <row r="62" spans="1:9" ht="12.75">
      <c r="A62" s="826"/>
      <c r="B62" s="826"/>
      <c r="C62" s="826"/>
      <c r="D62" s="826"/>
      <c r="E62" s="826"/>
      <c r="F62" s="826"/>
      <c r="G62" s="826"/>
      <c r="H62" s="826"/>
      <c r="I62" s="826"/>
    </row>
    <row r="63" spans="1:9" ht="12.75">
      <c r="A63" s="849"/>
      <c r="B63" s="849"/>
      <c r="C63" s="849"/>
      <c r="D63" s="849"/>
      <c r="E63" s="849"/>
      <c r="F63" s="849"/>
      <c r="G63" s="849"/>
      <c r="H63" s="849"/>
      <c r="I63" s="849"/>
    </row>
    <row r="64" spans="1:9" ht="12.75">
      <c r="A64" s="2"/>
      <c r="B64" s="2"/>
      <c r="C64" s="2"/>
      <c r="D64" s="2"/>
      <c r="E64" s="2"/>
      <c r="F64" s="2"/>
      <c r="G64" s="2"/>
      <c r="H64" s="2"/>
      <c r="I64" s="2"/>
    </row>
    <row r="65" spans="1:9" ht="12.75">
      <c r="A65" s="2"/>
      <c r="B65" s="2"/>
      <c r="C65" s="2"/>
      <c r="D65" s="912" t="s">
        <v>647</v>
      </c>
      <c r="E65" s="2"/>
      <c r="F65" s="2"/>
      <c r="G65" s="2"/>
      <c r="H65" s="2"/>
      <c r="I65" s="2"/>
    </row>
    <row r="66" spans="1:9" ht="12.75">
      <c r="A66" s="826" t="s">
        <v>648</v>
      </c>
      <c r="B66" s="826"/>
      <c r="C66" s="826"/>
      <c r="D66" s="826"/>
      <c r="E66" s="826"/>
      <c r="F66" s="826"/>
      <c r="G66" s="826"/>
      <c r="H66" s="826"/>
      <c r="I66" s="826"/>
    </row>
    <row r="68" ht="12.75">
      <c r="D68" s="122" t="s">
        <v>254</v>
      </c>
    </row>
    <row r="69" spans="1:9" ht="12.75">
      <c r="A69" s="826" t="s">
        <v>255</v>
      </c>
      <c r="B69" s="826"/>
      <c r="C69" s="826"/>
      <c r="D69" s="826"/>
      <c r="E69" s="826"/>
      <c r="F69" s="826"/>
      <c r="G69" s="826"/>
      <c r="H69" s="826"/>
      <c r="I69" s="826"/>
    </row>
    <row r="70" spans="1:9" ht="12.75">
      <c r="A70" s="826"/>
      <c r="B70" s="826"/>
      <c r="C70" s="826"/>
      <c r="D70" s="826"/>
      <c r="E70" s="826"/>
      <c r="F70" s="826"/>
      <c r="G70" s="826"/>
      <c r="H70" s="826"/>
      <c r="I70" s="826"/>
    </row>
    <row r="71" spans="1:9" ht="12.75">
      <c r="A71" s="826"/>
      <c r="B71" s="826"/>
      <c r="C71" s="826"/>
      <c r="D71" s="826"/>
      <c r="E71" s="826"/>
      <c r="F71" s="826"/>
      <c r="G71" s="826"/>
      <c r="H71" s="826"/>
      <c r="I71" s="826"/>
    </row>
    <row r="72" spans="1:9" ht="12.75">
      <c r="A72" s="826"/>
      <c r="B72" s="826"/>
      <c r="C72" s="826"/>
      <c r="D72" s="826"/>
      <c r="E72" s="826"/>
      <c r="F72" s="826"/>
      <c r="G72" s="826"/>
      <c r="H72" s="826"/>
      <c r="I72" s="826"/>
    </row>
    <row r="74" spans="1:6" ht="12.75">
      <c r="A74" s="57"/>
      <c r="B74" s="908" t="s">
        <v>639</v>
      </c>
      <c r="E74" s="908"/>
      <c r="F74" s="908"/>
    </row>
    <row r="75" spans="1:9" ht="12.75">
      <c r="A75" s="913" t="s">
        <v>0</v>
      </c>
      <c r="B75" s="909"/>
      <c r="C75" s="909"/>
      <c r="D75" s="909"/>
      <c r="E75" s="909"/>
      <c r="F75" s="909"/>
      <c r="G75" s="909"/>
      <c r="H75" s="909"/>
      <c r="I75" s="909"/>
    </row>
    <row r="76" spans="1:9" ht="12.75">
      <c r="A76" s="909"/>
      <c r="B76" s="909"/>
      <c r="C76" s="909"/>
      <c r="D76" s="909"/>
      <c r="E76" s="909"/>
      <c r="F76" s="909"/>
      <c r="G76" s="909"/>
      <c r="H76" s="909"/>
      <c r="I76" s="909"/>
    </row>
    <row r="77" spans="1:9" ht="12.75">
      <c r="A77" s="909"/>
      <c r="B77" s="909"/>
      <c r="C77" s="909"/>
      <c r="D77" s="909"/>
      <c r="E77" s="909"/>
      <c r="F77" s="909"/>
      <c r="G77" s="909"/>
      <c r="H77" s="909"/>
      <c r="I77" s="909"/>
    </row>
    <row r="78" spans="1:9" ht="12.75">
      <c r="A78" s="909"/>
      <c r="B78" s="909"/>
      <c r="C78" s="909"/>
      <c r="D78" s="909"/>
      <c r="E78" s="909"/>
      <c r="F78" s="909"/>
      <c r="G78" s="909"/>
      <c r="H78" s="909"/>
      <c r="I78" s="909"/>
    </row>
    <row r="80" spans="1:7" ht="12.75">
      <c r="A80" s="57"/>
      <c r="B80" s="908" t="s">
        <v>640</v>
      </c>
      <c r="C80" s="908"/>
      <c r="D80" s="908"/>
      <c r="E80" s="910"/>
      <c r="F80" s="910"/>
      <c r="G80" s="910"/>
    </row>
    <row r="81" spans="1:9" ht="12.75">
      <c r="A81" s="913" t="s">
        <v>659</v>
      </c>
      <c r="B81" s="909"/>
      <c r="C81" s="909"/>
      <c r="D81" s="909"/>
      <c r="E81" s="909"/>
      <c r="F81" s="909"/>
      <c r="G81" s="909"/>
      <c r="H81" s="909"/>
      <c r="I81" s="909"/>
    </row>
    <row r="82" spans="1:9" ht="12.75">
      <c r="A82" s="909"/>
      <c r="B82" s="909"/>
      <c r="C82" s="909"/>
      <c r="D82" s="909"/>
      <c r="E82" s="909"/>
      <c r="F82" s="909"/>
      <c r="G82" s="909"/>
      <c r="H82" s="909"/>
      <c r="I82" s="909"/>
    </row>
    <row r="83" spans="1:9" ht="12.75">
      <c r="A83" s="909"/>
      <c r="B83" s="909"/>
      <c r="C83" s="909"/>
      <c r="D83" s="909"/>
      <c r="E83" s="909"/>
      <c r="F83" s="909"/>
      <c r="G83" s="909"/>
      <c r="H83" s="909"/>
      <c r="I83" s="909"/>
    </row>
    <row r="84" spans="1:9" ht="12.75">
      <c r="A84" s="909"/>
      <c r="B84" s="909"/>
      <c r="C84" s="909"/>
      <c r="D84" s="909"/>
      <c r="E84" s="909"/>
      <c r="F84" s="909"/>
      <c r="G84" s="909"/>
      <c r="H84" s="909"/>
      <c r="I84" s="909"/>
    </row>
    <row r="85" spans="1:9" ht="12.75">
      <c r="A85" s="909"/>
      <c r="B85" s="909"/>
      <c r="C85" s="909"/>
      <c r="D85" s="909"/>
      <c r="E85" s="909"/>
      <c r="F85" s="909"/>
      <c r="G85" s="909"/>
      <c r="H85" s="909"/>
      <c r="I85" s="909"/>
    </row>
    <row r="87" spans="1:7" ht="12.75">
      <c r="A87" s="57"/>
      <c r="B87" s="908" t="s">
        <v>641</v>
      </c>
      <c r="C87" s="908"/>
      <c r="D87" s="908"/>
      <c r="E87" s="910"/>
      <c r="F87" s="910"/>
      <c r="G87" s="910"/>
    </row>
    <row r="88" spans="1:9" ht="12.75">
      <c r="A88" s="913" t="s">
        <v>658</v>
      </c>
      <c r="B88" s="909"/>
      <c r="C88" s="909"/>
      <c r="D88" s="909"/>
      <c r="E88" s="909"/>
      <c r="F88" s="909"/>
      <c r="G88" s="909"/>
      <c r="H88" s="909"/>
      <c r="I88" s="909"/>
    </row>
    <row r="89" spans="1:9" ht="12.75">
      <c r="A89" s="909"/>
      <c r="B89" s="909"/>
      <c r="C89" s="909"/>
      <c r="D89" s="909"/>
      <c r="E89" s="909"/>
      <c r="F89" s="909"/>
      <c r="G89" s="909"/>
      <c r="H89" s="909"/>
      <c r="I89" s="909"/>
    </row>
    <row r="90" spans="1:9" ht="12.75">
      <c r="A90" s="909"/>
      <c r="B90" s="909"/>
      <c r="C90" s="909"/>
      <c r="D90" s="909"/>
      <c r="E90" s="909"/>
      <c r="F90" s="909"/>
      <c r="G90" s="909"/>
      <c r="H90" s="909"/>
      <c r="I90" s="909"/>
    </row>
    <row r="91" spans="1:9" ht="12.75">
      <c r="A91" s="909"/>
      <c r="B91" s="909"/>
      <c r="C91" s="909"/>
      <c r="D91" s="909"/>
      <c r="E91" s="909"/>
      <c r="F91" s="909"/>
      <c r="G91" s="909"/>
      <c r="H91" s="909"/>
      <c r="I91" s="909"/>
    </row>
    <row r="92" spans="1:9" ht="12.75">
      <c r="A92" s="909"/>
      <c r="B92" s="909"/>
      <c r="C92" s="909"/>
      <c r="D92" s="909"/>
      <c r="E92" s="909"/>
      <c r="F92" s="909"/>
      <c r="G92" s="909"/>
      <c r="H92" s="909"/>
      <c r="I92" s="909"/>
    </row>
    <row r="94" spans="1:7" ht="12.75">
      <c r="A94" s="57"/>
      <c r="B94" s="908" t="s">
        <v>642</v>
      </c>
      <c r="C94" s="908"/>
      <c r="D94" s="908"/>
      <c r="E94" s="910"/>
      <c r="F94" s="910"/>
      <c r="G94" s="910"/>
    </row>
    <row r="95" spans="1:9" ht="12.75">
      <c r="A95" s="913" t="s">
        <v>657</v>
      </c>
      <c r="B95" s="909"/>
      <c r="C95" s="909"/>
      <c r="D95" s="909"/>
      <c r="E95" s="909"/>
      <c r="F95" s="909"/>
      <c r="G95" s="909"/>
      <c r="H95" s="909"/>
      <c r="I95" s="909"/>
    </row>
    <row r="96" spans="1:9" ht="12.75">
      <c r="A96" s="909"/>
      <c r="B96" s="909"/>
      <c r="C96" s="909"/>
      <c r="D96" s="909"/>
      <c r="E96" s="909"/>
      <c r="F96" s="909"/>
      <c r="G96" s="909"/>
      <c r="H96" s="909"/>
      <c r="I96" s="909"/>
    </row>
    <row r="97" spans="1:9" ht="12.75">
      <c r="A97" s="909"/>
      <c r="B97" s="909"/>
      <c r="C97" s="909"/>
      <c r="D97" s="909"/>
      <c r="E97" s="909"/>
      <c r="F97" s="909"/>
      <c r="G97" s="909"/>
      <c r="H97" s="909"/>
      <c r="I97" s="909"/>
    </row>
    <row r="98" spans="1:9" ht="12.75">
      <c r="A98" s="909"/>
      <c r="B98" s="909"/>
      <c r="C98" s="909"/>
      <c r="D98" s="909"/>
      <c r="E98" s="909"/>
      <c r="F98" s="909"/>
      <c r="G98" s="909"/>
      <c r="H98" s="909"/>
      <c r="I98" s="909"/>
    </row>
    <row r="99" spans="1:9" ht="12.75">
      <c r="A99" s="909"/>
      <c r="B99" s="909"/>
      <c r="C99" s="909"/>
      <c r="D99" s="909"/>
      <c r="E99" s="909"/>
      <c r="F99" s="909"/>
      <c r="G99" s="909"/>
      <c r="H99" s="909"/>
      <c r="I99" s="909"/>
    </row>
    <row r="101" spans="1:7" ht="12.75">
      <c r="A101" s="57"/>
      <c r="B101" s="908" t="s">
        <v>643</v>
      </c>
      <c r="C101" s="908"/>
      <c r="D101" s="908"/>
      <c r="E101" s="910"/>
      <c r="F101" s="910"/>
      <c r="G101" s="910"/>
    </row>
    <row r="102" spans="1:9" ht="12.75">
      <c r="A102" s="913" t="s">
        <v>656</v>
      </c>
      <c r="B102" s="909"/>
      <c r="C102" s="909"/>
      <c r="D102" s="909"/>
      <c r="E102" s="909"/>
      <c r="F102" s="909"/>
      <c r="G102" s="909"/>
      <c r="H102" s="909"/>
      <c r="I102" s="909"/>
    </row>
    <row r="103" spans="1:9" ht="12.75">
      <c r="A103" s="909"/>
      <c r="B103" s="909"/>
      <c r="C103" s="909"/>
      <c r="D103" s="909"/>
      <c r="E103" s="909"/>
      <c r="F103" s="909"/>
      <c r="G103" s="909"/>
      <c r="H103" s="909"/>
      <c r="I103" s="909"/>
    </row>
    <row r="104" spans="1:9" ht="12.75">
      <c r="A104" s="909"/>
      <c r="B104" s="909"/>
      <c r="C104" s="909"/>
      <c r="D104" s="909"/>
      <c r="E104" s="909"/>
      <c r="F104" s="909"/>
      <c r="G104" s="909"/>
      <c r="H104" s="909"/>
      <c r="I104" s="909"/>
    </row>
    <row r="105" spans="1:9" ht="12.75">
      <c r="A105" s="909"/>
      <c r="B105" s="909"/>
      <c r="C105" s="909"/>
      <c r="D105" s="909"/>
      <c r="E105" s="909"/>
      <c r="F105" s="909"/>
      <c r="G105" s="909"/>
      <c r="H105" s="909"/>
      <c r="I105" s="909"/>
    </row>
    <row r="106" spans="1:9" ht="12.75">
      <c r="A106" s="909"/>
      <c r="B106" s="909"/>
      <c r="C106" s="909"/>
      <c r="D106" s="909"/>
      <c r="E106" s="909"/>
      <c r="F106" s="909"/>
      <c r="G106" s="909"/>
      <c r="H106" s="909"/>
      <c r="I106" s="909"/>
    </row>
    <row r="108" spans="1:6" ht="12.75">
      <c r="A108" s="908" t="s">
        <v>655</v>
      </c>
      <c r="E108" s="908"/>
      <c r="F108" s="908"/>
    </row>
    <row r="109" spans="1:9" ht="12.75">
      <c r="A109" s="913" t="s">
        <v>653</v>
      </c>
      <c r="B109" s="909"/>
      <c r="C109" s="909"/>
      <c r="D109" s="909"/>
      <c r="E109" s="909"/>
      <c r="F109" s="909"/>
      <c r="G109" s="909"/>
      <c r="H109" s="909"/>
      <c r="I109" s="909"/>
    </row>
    <row r="110" spans="1:9" ht="12.75">
      <c r="A110" s="909"/>
      <c r="B110" s="909"/>
      <c r="C110" s="909"/>
      <c r="D110" s="909"/>
      <c r="E110" s="909"/>
      <c r="F110" s="909"/>
      <c r="G110" s="909"/>
      <c r="H110" s="909"/>
      <c r="I110" s="909"/>
    </row>
    <row r="111" spans="1:9" ht="12.75">
      <c r="A111" s="909"/>
      <c r="B111" s="909"/>
      <c r="C111" s="909"/>
      <c r="D111" s="909"/>
      <c r="E111" s="909"/>
      <c r="F111" s="909"/>
      <c r="G111" s="909"/>
      <c r="H111" s="909"/>
      <c r="I111" s="909"/>
    </row>
    <row r="112" spans="1:9" ht="12.75">
      <c r="A112" s="909"/>
      <c r="B112" s="909"/>
      <c r="C112" s="909"/>
      <c r="D112" s="909"/>
      <c r="E112" s="909"/>
      <c r="F112" s="909"/>
      <c r="G112" s="909"/>
      <c r="H112" s="909"/>
      <c r="I112" s="909"/>
    </row>
    <row r="113" spans="1:9" ht="12.75">
      <c r="A113" s="909"/>
      <c r="B113" s="909"/>
      <c r="C113" s="909"/>
      <c r="D113" s="909"/>
      <c r="E113" s="909"/>
      <c r="F113" s="909"/>
      <c r="G113" s="909"/>
      <c r="H113" s="909"/>
      <c r="I113" s="909"/>
    </row>
    <row r="115" spans="1:6" ht="12.75">
      <c r="A115" s="57"/>
      <c r="B115" s="908" t="s">
        <v>644</v>
      </c>
      <c r="E115" s="908"/>
      <c r="F115" s="908"/>
    </row>
    <row r="116" spans="1:9" ht="12.75">
      <c r="A116" s="913" t="s">
        <v>654</v>
      </c>
      <c r="B116" s="909"/>
      <c r="C116" s="909"/>
      <c r="D116" s="909"/>
      <c r="E116" s="909"/>
      <c r="F116" s="909"/>
      <c r="G116" s="909"/>
      <c r="H116" s="909"/>
      <c r="I116" s="909"/>
    </row>
    <row r="117" spans="1:9" ht="12.75">
      <c r="A117" s="909"/>
      <c r="B117" s="909"/>
      <c r="C117" s="909"/>
      <c r="D117" s="909"/>
      <c r="E117" s="909"/>
      <c r="F117" s="909"/>
      <c r="G117" s="909"/>
      <c r="H117" s="909"/>
      <c r="I117" s="909"/>
    </row>
    <row r="118" spans="1:9" ht="12.75">
      <c r="A118" s="909"/>
      <c r="B118" s="909"/>
      <c r="C118" s="909"/>
      <c r="D118" s="909"/>
      <c r="E118" s="909"/>
      <c r="F118" s="909"/>
      <c r="G118" s="909"/>
      <c r="H118" s="909"/>
      <c r="I118" s="909"/>
    </row>
    <row r="119" spans="1:9" ht="12.75">
      <c r="A119" s="911"/>
      <c r="B119" s="911"/>
      <c r="C119" s="911"/>
      <c r="D119" s="911"/>
      <c r="E119" s="911"/>
      <c r="F119" s="911"/>
      <c r="G119" s="911"/>
      <c r="H119" s="911"/>
      <c r="I119" s="911"/>
    </row>
    <row r="120" spans="1:6" ht="12.75">
      <c r="A120" s="57"/>
      <c r="B120" s="908" t="s">
        <v>645</v>
      </c>
      <c r="E120" s="908"/>
      <c r="F120" s="908"/>
    </row>
    <row r="121" spans="1:9" ht="12.75">
      <c r="A121" s="913" t="s">
        <v>652</v>
      </c>
      <c r="B121" s="909"/>
      <c r="C121" s="909"/>
      <c r="D121" s="909"/>
      <c r="E121" s="909"/>
      <c r="F121" s="909"/>
      <c r="G121" s="909"/>
      <c r="H121" s="909"/>
      <c r="I121" s="909"/>
    </row>
    <row r="122" spans="1:9" ht="12.75">
      <c r="A122" s="909"/>
      <c r="B122" s="909"/>
      <c r="C122" s="909"/>
      <c r="D122" s="909"/>
      <c r="E122" s="909"/>
      <c r="F122" s="909"/>
      <c r="G122" s="909"/>
      <c r="H122" s="909"/>
      <c r="I122" s="909"/>
    </row>
    <row r="123" spans="1:9" ht="12.75">
      <c r="A123" s="909"/>
      <c r="B123" s="909"/>
      <c r="C123" s="909"/>
      <c r="D123" s="909"/>
      <c r="E123" s="909"/>
      <c r="F123" s="909"/>
      <c r="G123" s="909"/>
      <c r="H123" s="909"/>
      <c r="I123" s="909"/>
    </row>
    <row r="124" spans="1:9" ht="12.75">
      <c r="A124" s="158"/>
      <c r="B124" s="158"/>
      <c r="C124" s="158"/>
      <c r="D124" s="158"/>
      <c r="E124" s="158"/>
      <c r="F124" s="158"/>
      <c r="G124" s="158"/>
      <c r="H124" s="158"/>
      <c r="I124" s="158"/>
    </row>
    <row r="125" spans="1:6" ht="12.75">
      <c r="A125" s="57"/>
      <c r="B125" s="908" t="s">
        <v>646</v>
      </c>
      <c r="E125" s="908"/>
      <c r="F125" s="908"/>
    </row>
    <row r="126" spans="1:9" ht="12.75">
      <c r="A126" s="913" t="s">
        <v>651</v>
      </c>
      <c r="B126" s="909"/>
      <c r="C126" s="909"/>
      <c r="D126" s="909"/>
      <c r="E126" s="909"/>
      <c r="F126" s="909"/>
      <c r="G126" s="909"/>
      <c r="H126" s="909"/>
      <c r="I126" s="909"/>
    </row>
    <row r="127" spans="1:9" ht="12.75">
      <c r="A127" s="909"/>
      <c r="B127" s="909"/>
      <c r="C127" s="909"/>
      <c r="D127" s="909"/>
      <c r="E127" s="909"/>
      <c r="F127" s="909"/>
      <c r="G127" s="909"/>
      <c r="H127" s="909"/>
      <c r="I127" s="909"/>
    </row>
    <row r="128" spans="1:9" ht="12.75">
      <c r="A128" s="909"/>
      <c r="B128" s="909"/>
      <c r="C128" s="909"/>
      <c r="D128" s="909"/>
      <c r="E128" s="909"/>
      <c r="F128" s="909"/>
      <c r="G128" s="909"/>
      <c r="H128" s="909"/>
      <c r="I128" s="909"/>
    </row>
    <row r="129" spans="1:9" ht="12.75">
      <c r="A129" s="911"/>
      <c r="B129" s="911"/>
      <c r="C129" s="911"/>
      <c r="D129" s="911"/>
      <c r="E129" s="911"/>
      <c r="F129" s="911"/>
      <c r="G129" s="911"/>
      <c r="H129" s="911"/>
      <c r="I129" s="911"/>
    </row>
    <row r="130" ht="12.75">
      <c r="B130" s="122" t="s">
        <v>649</v>
      </c>
    </row>
    <row r="131" spans="1:9" ht="12.75">
      <c r="A131" s="826" t="s">
        <v>650</v>
      </c>
      <c r="B131" s="826"/>
      <c r="C131" s="826"/>
      <c r="D131" s="826"/>
      <c r="E131" s="826"/>
      <c r="F131" s="826"/>
      <c r="G131" s="826"/>
      <c r="H131" s="826"/>
      <c r="I131" s="826"/>
    </row>
    <row r="132" spans="1:9" ht="12.75">
      <c r="A132" s="826"/>
      <c r="B132" s="826"/>
      <c r="C132" s="826"/>
      <c r="D132" s="826"/>
      <c r="E132" s="826"/>
      <c r="F132" s="826"/>
      <c r="G132" s="826"/>
      <c r="H132" s="826"/>
      <c r="I132" s="826"/>
    </row>
    <row r="133" spans="1:9" ht="12.75">
      <c r="A133" s="826"/>
      <c r="B133" s="826"/>
      <c r="C133" s="826"/>
      <c r="D133" s="826"/>
      <c r="E133" s="826"/>
      <c r="F133" s="826"/>
      <c r="G133" s="826"/>
      <c r="H133" s="826"/>
      <c r="I133" s="826"/>
    </row>
    <row r="134" spans="1:9" ht="12.75">
      <c r="A134" s="826"/>
      <c r="B134" s="826"/>
      <c r="C134" s="826"/>
      <c r="D134" s="826"/>
      <c r="E134" s="826"/>
      <c r="F134" s="826"/>
      <c r="G134" s="826"/>
      <c r="H134" s="826"/>
      <c r="I134" s="826"/>
    </row>
    <row r="136" spans="1:9" ht="12.75">
      <c r="A136" s="826" t="s">
        <v>1</v>
      </c>
      <c r="B136" s="826"/>
      <c r="C136" s="826"/>
      <c r="D136" s="826"/>
      <c r="E136" s="826"/>
      <c r="F136" s="826"/>
      <c r="G136" s="826"/>
      <c r="H136" s="826"/>
      <c r="I136" s="826"/>
    </row>
    <row r="137" spans="1:9" ht="12.75">
      <c r="A137" s="826"/>
      <c r="B137" s="826"/>
      <c r="C137" s="826"/>
      <c r="D137" s="826"/>
      <c r="E137" s="826"/>
      <c r="F137" s="826"/>
      <c r="G137" s="826"/>
      <c r="H137" s="826"/>
      <c r="I137" s="826"/>
    </row>
    <row r="138" spans="1:9" ht="12.75">
      <c r="A138" s="849"/>
      <c r="B138" s="849"/>
      <c r="C138" s="849"/>
      <c r="D138" s="849"/>
      <c r="E138" s="849"/>
      <c r="F138" s="849"/>
      <c r="G138" s="849"/>
      <c r="H138" s="849"/>
      <c r="I138" s="849"/>
    </row>
  </sheetData>
  <mergeCells count="21">
    <mergeCell ref="A131:I134"/>
    <mergeCell ref="A136:I138"/>
    <mergeCell ref="A121:I123"/>
    <mergeCell ref="A126:I128"/>
    <mergeCell ref="A102:I106"/>
    <mergeCell ref="A109:I113"/>
    <mergeCell ref="A116:I118"/>
    <mergeCell ref="A75:I78"/>
    <mergeCell ref="A81:I85"/>
    <mergeCell ref="A88:I92"/>
    <mergeCell ref="A95:I99"/>
    <mergeCell ref="A5:I8"/>
    <mergeCell ref="A12:I15"/>
    <mergeCell ref="A19:I22"/>
    <mergeCell ref="A26:I30"/>
    <mergeCell ref="A69:I72"/>
    <mergeCell ref="A34:I38"/>
    <mergeCell ref="A42:I46"/>
    <mergeCell ref="A50:I54"/>
    <mergeCell ref="A59:I63"/>
    <mergeCell ref="A66:I6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76"/>
  <sheetViews>
    <sheetView workbookViewId="0" topLeftCell="A46">
      <selection activeCell="A67" sqref="A67"/>
    </sheetView>
  </sheetViews>
  <sheetFormatPr defaultColWidth="9.140625" defaultRowHeight="12.75"/>
  <cols>
    <col min="1" max="1" width="45.00390625" style="0" bestFit="1" customWidth="1"/>
    <col min="2" max="3" width="10.8515625" style="0" customWidth="1"/>
    <col min="4" max="4" width="11.00390625" style="0" customWidth="1"/>
    <col min="5" max="5" width="9.8515625" style="0" customWidth="1"/>
    <col min="6" max="6" width="8.57421875" style="0" customWidth="1"/>
  </cols>
  <sheetData>
    <row r="1" ht="12.75">
      <c r="E1" t="s">
        <v>27</v>
      </c>
    </row>
    <row r="3" spans="1:6" ht="12.75">
      <c r="A3" s="839" t="s">
        <v>154</v>
      </c>
      <c r="B3" s="839"/>
      <c r="C3" s="839"/>
      <c r="D3" s="839"/>
      <c r="E3" s="839"/>
      <c r="F3" s="839"/>
    </row>
    <row r="4" spans="1:6" ht="12.75">
      <c r="A4" s="839" t="s">
        <v>375</v>
      </c>
      <c r="B4" s="839"/>
      <c r="C4" s="839"/>
      <c r="D4" s="839"/>
      <c r="E4" s="839"/>
      <c r="F4" s="839"/>
    </row>
    <row r="5" spans="1:6" ht="12.75">
      <c r="A5" s="25"/>
      <c r="B5" s="25"/>
      <c r="C5" s="25"/>
      <c r="D5" s="25"/>
      <c r="E5" s="25"/>
      <c r="F5" s="25"/>
    </row>
    <row r="6" ht="13.5" thickBot="1">
      <c r="E6" t="s">
        <v>4</v>
      </c>
    </row>
    <row r="7" spans="1:6" ht="13.5" thickBot="1">
      <c r="A7" s="842" t="s">
        <v>3</v>
      </c>
      <c r="B7" s="841" t="s">
        <v>376</v>
      </c>
      <c r="C7" s="843" t="s">
        <v>377</v>
      </c>
      <c r="D7" s="844"/>
      <c r="E7" s="843" t="s">
        <v>378</v>
      </c>
      <c r="F7" s="844"/>
    </row>
    <row r="8" spans="1:6" ht="13.5" thickBot="1">
      <c r="A8" s="842"/>
      <c r="B8" s="841"/>
      <c r="C8" s="35" t="s">
        <v>31</v>
      </c>
      <c r="D8" s="35" t="s">
        <v>32</v>
      </c>
      <c r="E8" s="35" t="s">
        <v>33</v>
      </c>
      <c r="F8" s="35" t="s">
        <v>34</v>
      </c>
    </row>
    <row r="9" spans="1:6" ht="12.75">
      <c r="A9" s="4" t="s">
        <v>40</v>
      </c>
      <c r="B9" s="5"/>
      <c r="C9" s="5"/>
      <c r="D9" s="5"/>
      <c r="E9" s="5"/>
      <c r="F9" s="6"/>
    </row>
    <row r="10" spans="1:6" s="87" customFormat="1" ht="12.75">
      <c r="A10" s="120" t="s">
        <v>200</v>
      </c>
      <c r="B10" s="112">
        <v>1996</v>
      </c>
      <c r="C10" s="112">
        <v>2000</v>
      </c>
      <c r="D10" s="112">
        <v>2000</v>
      </c>
      <c r="E10" s="112">
        <v>2211</v>
      </c>
      <c r="F10" s="45">
        <f aca="true" t="shared" si="0" ref="F10:F28">SUM(E10/D10)</f>
        <v>1.1055</v>
      </c>
    </row>
    <row r="11" spans="1:6" ht="12.75">
      <c r="A11" s="7" t="s">
        <v>483</v>
      </c>
      <c r="B11" s="8">
        <v>253322</v>
      </c>
      <c r="C11" s="8">
        <v>306191</v>
      </c>
      <c r="D11" s="8">
        <v>205014</v>
      </c>
      <c r="E11" s="8">
        <v>194566</v>
      </c>
      <c r="F11" s="45">
        <f t="shared" si="0"/>
        <v>0.9490376266986644</v>
      </c>
    </row>
    <row r="12" spans="1:6" ht="12.75">
      <c r="A12" s="7" t="s">
        <v>290</v>
      </c>
      <c r="B12" s="8">
        <v>22400</v>
      </c>
      <c r="C12" s="8">
        <v>64680</v>
      </c>
      <c r="D12" s="8">
        <v>31159</v>
      </c>
      <c r="E12" s="8">
        <v>31523</v>
      </c>
      <c r="F12" s="45">
        <f t="shared" si="0"/>
        <v>1.0116820180365222</v>
      </c>
    </row>
    <row r="13" spans="1:6" ht="12.75">
      <c r="A13" s="7" t="s">
        <v>312</v>
      </c>
      <c r="B13" s="8">
        <v>29431</v>
      </c>
      <c r="C13" s="8">
        <v>28592</v>
      </c>
      <c r="D13" s="8">
        <v>35209</v>
      </c>
      <c r="E13" s="8">
        <v>35622</v>
      </c>
      <c r="F13" s="45">
        <f t="shared" si="0"/>
        <v>1.0117299554091284</v>
      </c>
    </row>
    <row r="14" spans="1:6" ht="12.75">
      <c r="A14" s="7" t="s">
        <v>116</v>
      </c>
      <c r="B14" s="8">
        <v>1611</v>
      </c>
      <c r="C14" s="8">
        <v>0</v>
      </c>
      <c r="D14" s="8">
        <v>470</v>
      </c>
      <c r="E14" s="8">
        <v>625</v>
      </c>
      <c r="F14" s="45">
        <f t="shared" si="0"/>
        <v>1.3297872340425532</v>
      </c>
    </row>
    <row r="15" spans="1:6" ht="12.75">
      <c r="A15" s="7" t="s">
        <v>204</v>
      </c>
      <c r="B15" s="8">
        <v>15645</v>
      </c>
      <c r="C15" s="8">
        <v>12356</v>
      </c>
      <c r="D15" s="8">
        <v>18587</v>
      </c>
      <c r="E15" s="8">
        <v>19901</v>
      </c>
      <c r="F15" s="45">
        <f t="shared" si="0"/>
        <v>1.0706945714746867</v>
      </c>
    </row>
    <row r="16" spans="1:6" ht="12.75">
      <c r="A16" s="7" t="s">
        <v>206</v>
      </c>
      <c r="B16" s="8">
        <v>486941</v>
      </c>
      <c r="C16" s="8">
        <v>492692</v>
      </c>
      <c r="D16" s="8">
        <v>492692</v>
      </c>
      <c r="E16" s="8">
        <v>507161</v>
      </c>
      <c r="F16" s="45">
        <f t="shared" si="0"/>
        <v>1.0293672314549456</v>
      </c>
    </row>
    <row r="17" spans="1:6" ht="12.75">
      <c r="A17" s="7" t="s">
        <v>207</v>
      </c>
      <c r="B17" s="8">
        <v>6657</v>
      </c>
      <c r="C17" s="8">
        <v>0</v>
      </c>
      <c r="D17" s="8">
        <v>973</v>
      </c>
      <c r="E17" s="8">
        <v>1809</v>
      </c>
      <c r="F17" s="45">
        <f t="shared" si="0"/>
        <v>1.8591983556012333</v>
      </c>
    </row>
    <row r="18" spans="1:6" ht="12.75">
      <c r="A18" s="7" t="s">
        <v>208</v>
      </c>
      <c r="B18" s="8">
        <v>9322</v>
      </c>
      <c r="C18" s="8">
        <v>14760</v>
      </c>
      <c r="D18" s="8">
        <v>30165</v>
      </c>
      <c r="E18" s="8">
        <v>30846</v>
      </c>
      <c r="F18" s="45">
        <f t="shared" si="0"/>
        <v>1.0225758329189458</v>
      </c>
    </row>
    <row r="19" spans="1:6" ht="12.75">
      <c r="A19" s="7" t="s">
        <v>209</v>
      </c>
      <c r="B19" s="8">
        <v>20420</v>
      </c>
      <c r="C19" s="8">
        <v>21200</v>
      </c>
      <c r="D19" s="8">
        <v>21200</v>
      </c>
      <c r="E19" s="8">
        <v>22082</v>
      </c>
      <c r="F19" s="45">
        <f t="shared" si="0"/>
        <v>1.0416037735849057</v>
      </c>
    </row>
    <row r="20" spans="1:6" ht="12.75">
      <c r="A20" s="7" t="s">
        <v>83</v>
      </c>
      <c r="B20" s="8">
        <v>29990</v>
      </c>
      <c r="C20" s="8">
        <v>209608</v>
      </c>
      <c r="D20" s="8">
        <v>221937</v>
      </c>
      <c r="E20" s="8">
        <v>101436</v>
      </c>
      <c r="F20" s="45">
        <f t="shared" si="0"/>
        <v>0.45704862190621665</v>
      </c>
    </row>
    <row r="21" spans="1:6" ht="12.75">
      <c r="A21" s="7" t="s">
        <v>504</v>
      </c>
      <c r="B21" s="8">
        <v>0</v>
      </c>
      <c r="C21" s="8">
        <v>0</v>
      </c>
      <c r="D21" s="8">
        <v>20000</v>
      </c>
      <c r="E21" s="8">
        <v>20000</v>
      </c>
      <c r="F21" s="45">
        <f t="shared" si="0"/>
        <v>1</v>
      </c>
    </row>
    <row r="22" spans="1:6" ht="12.75">
      <c r="A22" s="7" t="s">
        <v>117</v>
      </c>
      <c r="B22" s="8">
        <v>12231</v>
      </c>
      <c r="C22" s="8">
        <v>11400</v>
      </c>
      <c r="D22" s="8">
        <v>7905</v>
      </c>
      <c r="E22" s="8">
        <v>5001</v>
      </c>
      <c r="F22" s="45">
        <f t="shared" si="0"/>
        <v>0.6326375711574953</v>
      </c>
    </row>
    <row r="23" spans="1:6" ht="12.75">
      <c r="A23" s="7" t="s">
        <v>501</v>
      </c>
      <c r="B23" s="8">
        <v>1592</v>
      </c>
      <c r="C23" s="8">
        <v>0</v>
      </c>
      <c r="D23" s="8">
        <v>4482</v>
      </c>
      <c r="E23" s="8">
        <v>3211</v>
      </c>
      <c r="F23" s="45">
        <f t="shared" si="0"/>
        <v>0.716421240517626</v>
      </c>
    </row>
    <row r="24" spans="1:6" ht="12.75">
      <c r="A24" s="7" t="s">
        <v>500</v>
      </c>
      <c r="B24" s="8">
        <v>0</v>
      </c>
      <c r="C24" s="8">
        <v>700000</v>
      </c>
      <c r="D24" s="8">
        <v>700000</v>
      </c>
      <c r="E24" s="8">
        <v>0</v>
      </c>
      <c r="F24" s="45">
        <f t="shared" si="0"/>
        <v>0</v>
      </c>
    </row>
    <row r="25" spans="1:6" ht="12.75">
      <c r="A25" s="7" t="s">
        <v>502</v>
      </c>
      <c r="B25" s="8">
        <v>0</v>
      </c>
      <c r="C25" s="8">
        <v>6585</v>
      </c>
      <c r="D25" s="8">
        <v>6585</v>
      </c>
      <c r="E25" s="8">
        <v>4500</v>
      </c>
      <c r="F25" s="45">
        <f t="shared" si="0"/>
        <v>0.683371298405467</v>
      </c>
    </row>
    <row r="26" spans="1:6" ht="12.75">
      <c r="A26" s="7" t="s">
        <v>503</v>
      </c>
      <c r="B26" s="8">
        <v>0</v>
      </c>
      <c r="C26" s="8">
        <v>0</v>
      </c>
      <c r="D26" s="8">
        <v>0</v>
      </c>
      <c r="E26" s="8">
        <v>178</v>
      </c>
      <c r="F26" s="45"/>
    </row>
    <row r="27" spans="1:6" ht="12.75">
      <c r="A27" s="7" t="s">
        <v>84</v>
      </c>
      <c r="B27" s="8">
        <v>508089</v>
      </c>
      <c r="C27" s="8">
        <v>494657</v>
      </c>
      <c r="D27" s="8">
        <v>428843</v>
      </c>
      <c r="E27" s="8">
        <v>428843</v>
      </c>
      <c r="F27" s="45">
        <f t="shared" si="0"/>
        <v>1</v>
      </c>
    </row>
    <row r="28" spans="1:6" ht="12.75">
      <c r="A28" s="7" t="s">
        <v>484</v>
      </c>
      <c r="B28" s="8">
        <v>66199</v>
      </c>
      <c r="C28" s="8">
        <v>57988</v>
      </c>
      <c r="D28" s="8">
        <v>40106</v>
      </c>
      <c r="E28" s="8">
        <v>40106</v>
      </c>
      <c r="F28" s="45">
        <f t="shared" si="0"/>
        <v>1</v>
      </c>
    </row>
    <row r="29" spans="1:6" ht="12.75">
      <c r="A29" s="7" t="s">
        <v>86</v>
      </c>
      <c r="B29" s="8">
        <v>26219</v>
      </c>
      <c r="C29" s="8">
        <v>45392</v>
      </c>
      <c r="D29" s="8">
        <v>34657</v>
      </c>
      <c r="E29" s="8">
        <v>34657</v>
      </c>
      <c r="F29" s="45">
        <f aca="true" t="shared" si="1" ref="F29:F36">SUM(E29/D29)</f>
        <v>1</v>
      </c>
    </row>
    <row r="30" spans="1:6" ht="12.75">
      <c r="A30" s="7" t="s">
        <v>291</v>
      </c>
      <c r="B30" s="8">
        <v>0</v>
      </c>
      <c r="C30" s="8">
        <v>0</v>
      </c>
      <c r="D30" s="8">
        <v>0</v>
      </c>
      <c r="E30" s="8">
        <v>0</v>
      </c>
      <c r="F30" s="45">
        <v>0</v>
      </c>
    </row>
    <row r="31" spans="1:6" ht="12.75">
      <c r="A31" s="7" t="s">
        <v>292</v>
      </c>
      <c r="B31" s="8">
        <v>6000</v>
      </c>
      <c r="C31" s="8">
        <v>0</v>
      </c>
      <c r="D31" s="8">
        <v>29370</v>
      </c>
      <c r="E31" s="8">
        <v>0</v>
      </c>
      <c r="F31" s="45">
        <f t="shared" si="1"/>
        <v>0</v>
      </c>
    </row>
    <row r="32" spans="1:6" ht="12.75">
      <c r="A32" s="7" t="s">
        <v>193</v>
      </c>
      <c r="B32" s="8">
        <v>51346</v>
      </c>
      <c r="C32" s="8">
        <v>0</v>
      </c>
      <c r="D32" s="8">
        <v>0</v>
      </c>
      <c r="E32" s="8">
        <v>0</v>
      </c>
      <c r="F32" s="45">
        <v>0</v>
      </c>
    </row>
    <row r="33" spans="1:6" ht="12.75">
      <c r="A33" s="7" t="s">
        <v>79</v>
      </c>
      <c r="B33" s="8">
        <v>352797</v>
      </c>
      <c r="C33" s="8">
        <v>309300</v>
      </c>
      <c r="D33" s="8">
        <v>364299</v>
      </c>
      <c r="E33" s="8">
        <v>368104</v>
      </c>
      <c r="F33" s="45">
        <f t="shared" si="1"/>
        <v>1.0104447171142386</v>
      </c>
    </row>
    <row r="34" spans="1:6" ht="12.75">
      <c r="A34" s="7" t="s">
        <v>202</v>
      </c>
      <c r="B34" s="8">
        <v>3693</v>
      </c>
      <c r="C34" s="8">
        <v>2299</v>
      </c>
      <c r="D34" s="8">
        <v>2299</v>
      </c>
      <c r="E34" s="8">
        <v>4018</v>
      </c>
      <c r="F34" s="45">
        <f t="shared" si="1"/>
        <v>1.7477163984341018</v>
      </c>
    </row>
    <row r="35" spans="1:6" ht="12.75">
      <c r="A35" s="7" t="s">
        <v>35</v>
      </c>
      <c r="B35" s="8">
        <v>90145</v>
      </c>
      <c r="C35" s="8">
        <v>87593</v>
      </c>
      <c r="D35" s="8">
        <v>77131</v>
      </c>
      <c r="E35" s="8">
        <v>77131</v>
      </c>
      <c r="F35" s="45">
        <f t="shared" si="1"/>
        <v>1</v>
      </c>
    </row>
    <row r="36" spans="1:6" ht="12.75">
      <c r="A36" s="7" t="s">
        <v>80</v>
      </c>
      <c r="B36" s="8">
        <v>28987</v>
      </c>
      <c r="C36" s="8">
        <v>30000</v>
      </c>
      <c r="D36" s="8">
        <v>30000</v>
      </c>
      <c r="E36" s="8">
        <v>30874</v>
      </c>
      <c r="F36" s="45">
        <f t="shared" si="1"/>
        <v>1.0291333333333332</v>
      </c>
    </row>
    <row r="37" spans="1:6" ht="12.75">
      <c r="A37" s="7" t="s">
        <v>81</v>
      </c>
      <c r="B37" s="8">
        <v>0</v>
      </c>
      <c r="C37" s="8">
        <v>0</v>
      </c>
      <c r="D37" s="8">
        <v>0</v>
      </c>
      <c r="E37" s="8">
        <v>0</v>
      </c>
      <c r="F37" s="45">
        <v>0</v>
      </c>
    </row>
    <row r="38" spans="1:6" ht="12.75">
      <c r="A38" s="7" t="s">
        <v>485</v>
      </c>
      <c r="B38" s="8">
        <v>8074</v>
      </c>
      <c r="C38" s="8">
        <v>6405</v>
      </c>
      <c r="D38" s="8">
        <v>6405</v>
      </c>
      <c r="E38" s="8">
        <v>6677</v>
      </c>
      <c r="F38" s="45">
        <f>SUM(E38/D38)</f>
        <v>1.0424668227946916</v>
      </c>
    </row>
    <row r="39" spans="1:6" ht="12.75">
      <c r="A39" s="7" t="s">
        <v>213</v>
      </c>
      <c r="B39" s="8">
        <v>265</v>
      </c>
      <c r="C39" s="8">
        <v>0</v>
      </c>
      <c r="D39" s="8">
        <v>0</v>
      </c>
      <c r="E39" s="8">
        <v>270</v>
      </c>
      <c r="F39" s="45"/>
    </row>
    <row r="40" spans="1:6" ht="12.75">
      <c r="A40" s="7" t="s">
        <v>347</v>
      </c>
      <c r="B40" s="8">
        <v>1167</v>
      </c>
      <c r="C40" s="8">
        <v>650</v>
      </c>
      <c r="D40" s="8">
        <v>650</v>
      </c>
      <c r="E40" s="8">
        <v>855</v>
      </c>
      <c r="F40" s="45">
        <f>SUM(E40/D40)</f>
        <v>1.3153846153846154</v>
      </c>
    </row>
    <row r="41" spans="1:6" ht="12.75">
      <c r="A41" s="10" t="s">
        <v>36</v>
      </c>
      <c r="B41" s="11">
        <f>SUM(B10:B40)</f>
        <v>2034539</v>
      </c>
      <c r="C41" s="11">
        <f>SUM(C10:C40)</f>
        <v>2904348</v>
      </c>
      <c r="D41" s="11">
        <f>SUM(D10:D40)</f>
        <v>2812138</v>
      </c>
      <c r="E41" s="11">
        <f>SUM(E10:E40)</f>
        <v>1972207</v>
      </c>
      <c r="F41" s="45">
        <f>SUM(E41/D41)</f>
        <v>0.701319423157754</v>
      </c>
    </row>
    <row r="42" spans="1:6" ht="12.75">
      <c r="A42" s="7" t="s">
        <v>91</v>
      </c>
      <c r="B42" s="8">
        <v>59670</v>
      </c>
      <c r="C42" s="8">
        <v>384231</v>
      </c>
      <c r="D42" s="8">
        <v>509442</v>
      </c>
      <c r="E42" s="8">
        <v>299442</v>
      </c>
      <c r="F42" s="45">
        <f>SUM(E42/D42)</f>
        <v>0.5877842816257788</v>
      </c>
    </row>
    <row r="43" spans="1:6" ht="12.75">
      <c r="A43" s="10" t="s">
        <v>37</v>
      </c>
      <c r="B43" s="11">
        <f>SUM(B41:B42)</f>
        <v>2094209</v>
      </c>
      <c r="C43" s="11">
        <f>SUM(C41:C42)</f>
        <v>3288579</v>
      </c>
      <c r="D43" s="11">
        <f>SUM(D41:D42)</f>
        <v>3321580</v>
      </c>
      <c r="E43" s="11">
        <f>SUM(E41:E42)</f>
        <v>2271649</v>
      </c>
      <c r="F43" s="47">
        <f>SUM(E43/D43)</f>
        <v>0.6839061530958158</v>
      </c>
    </row>
    <row r="44" spans="1:6" ht="12.75">
      <c r="A44" s="7" t="s">
        <v>92</v>
      </c>
      <c r="B44" s="8">
        <v>0</v>
      </c>
      <c r="C44" s="8">
        <v>54280</v>
      </c>
      <c r="D44" s="8">
        <v>54280</v>
      </c>
      <c r="E44" s="8">
        <v>0</v>
      </c>
      <c r="F44" s="45">
        <f>SUM(E44/D44)</f>
        <v>0</v>
      </c>
    </row>
    <row r="45" spans="1:6" ht="12.75">
      <c r="A45" s="7" t="s">
        <v>93</v>
      </c>
      <c r="B45" s="8">
        <v>0</v>
      </c>
      <c r="C45" s="8">
        <v>0</v>
      </c>
      <c r="D45" s="8">
        <v>0</v>
      </c>
      <c r="E45" s="8">
        <v>0</v>
      </c>
      <c r="F45" s="45">
        <v>0</v>
      </c>
    </row>
    <row r="46" spans="1:6" ht="12.75">
      <c r="A46" s="7" t="s">
        <v>215</v>
      </c>
      <c r="B46" s="8">
        <v>1000000</v>
      </c>
      <c r="C46" s="8">
        <v>0</v>
      </c>
      <c r="D46" s="8">
        <v>0</v>
      </c>
      <c r="E46" s="8">
        <v>0</v>
      </c>
      <c r="F46" s="45">
        <v>0</v>
      </c>
    </row>
    <row r="47" spans="1:6" ht="12.75">
      <c r="A47" s="7" t="s">
        <v>94</v>
      </c>
      <c r="B47" s="8">
        <v>-4509</v>
      </c>
      <c r="C47" s="8">
        <v>0</v>
      </c>
      <c r="D47" s="8">
        <v>0</v>
      </c>
      <c r="E47" s="8">
        <v>-2725</v>
      </c>
      <c r="F47" s="45"/>
    </row>
    <row r="48" spans="1:6" ht="12.75">
      <c r="A48" s="13" t="s">
        <v>38</v>
      </c>
      <c r="B48" s="14">
        <f>SUM(B43:B47)</f>
        <v>3089700</v>
      </c>
      <c r="C48" s="14">
        <f>SUM(C43:C47)</f>
        <v>3342859</v>
      </c>
      <c r="D48" s="14">
        <f>SUM(D43:D47)</f>
        <v>3375860</v>
      </c>
      <c r="E48" s="14">
        <f>SUM(E43:E47)</f>
        <v>2268924</v>
      </c>
      <c r="F48" s="46">
        <f>SUM(E48/D48)</f>
        <v>0.6721025160996013</v>
      </c>
    </row>
    <row r="49" spans="1:6" ht="12.75">
      <c r="A49" s="7"/>
      <c r="B49" s="8"/>
      <c r="C49" s="8"/>
      <c r="D49" s="8"/>
      <c r="E49" s="8"/>
      <c r="F49" s="45"/>
    </row>
    <row r="50" spans="1:6" ht="12.75">
      <c r="A50" s="13" t="s">
        <v>39</v>
      </c>
      <c r="B50" s="8"/>
      <c r="C50" s="8"/>
      <c r="D50" s="8"/>
      <c r="E50" s="8"/>
      <c r="F50" s="45"/>
    </row>
    <row r="51" spans="1:6" ht="12.75">
      <c r="A51" s="7" t="s">
        <v>216</v>
      </c>
      <c r="B51" s="8">
        <v>851598</v>
      </c>
      <c r="C51" s="8">
        <v>882678</v>
      </c>
      <c r="D51" s="160">
        <v>751133</v>
      </c>
      <c r="E51" s="8">
        <v>719479</v>
      </c>
      <c r="F51" s="45">
        <f aca="true" t="shared" si="2" ref="F51:F58">SUM(E51/D51)</f>
        <v>0.9578583286848001</v>
      </c>
    </row>
    <row r="52" spans="1:6" ht="12.75">
      <c r="A52" s="7" t="s">
        <v>54</v>
      </c>
      <c r="B52" s="8">
        <v>271915</v>
      </c>
      <c r="C52" s="8">
        <v>279246</v>
      </c>
      <c r="D52" s="160">
        <v>234392</v>
      </c>
      <c r="E52" s="8">
        <v>216887</v>
      </c>
      <c r="F52" s="45">
        <f t="shared" si="2"/>
        <v>0.9253174169766887</v>
      </c>
    </row>
    <row r="53" spans="1:6" ht="12.75">
      <c r="A53" s="7" t="s">
        <v>217</v>
      </c>
      <c r="B53" s="8">
        <v>684445</v>
      </c>
      <c r="C53" s="8">
        <v>642938</v>
      </c>
      <c r="D53" s="8">
        <v>615855</v>
      </c>
      <c r="E53" s="8">
        <v>596621</v>
      </c>
      <c r="F53" s="45">
        <f t="shared" si="2"/>
        <v>0.9687686224841886</v>
      </c>
    </row>
    <row r="54" spans="1:6" ht="12.75">
      <c r="A54" s="7" t="s">
        <v>58</v>
      </c>
      <c r="B54" s="8">
        <v>36599</v>
      </c>
      <c r="C54" s="8">
        <v>33350</v>
      </c>
      <c r="D54" s="8">
        <v>68350</v>
      </c>
      <c r="E54" s="8">
        <v>63024</v>
      </c>
      <c r="F54" s="45">
        <f t="shared" si="2"/>
        <v>0.9220775420629115</v>
      </c>
    </row>
    <row r="55" spans="1:6" ht="12.75">
      <c r="A55" s="7" t="s">
        <v>313</v>
      </c>
      <c r="B55" s="8">
        <v>1117</v>
      </c>
      <c r="C55" s="8">
        <v>0</v>
      </c>
      <c r="D55" s="8">
        <v>2871</v>
      </c>
      <c r="E55" s="8">
        <v>2880</v>
      </c>
      <c r="F55" s="45">
        <f t="shared" si="2"/>
        <v>1.0031347962382444</v>
      </c>
    </row>
    <row r="56" spans="1:6" ht="12.75">
      <c r="A56" s="7" t="s">
        <v>199</v>
      </c>
      <c r="B56" s="8">
        <v>6140</v>
      </c>
      <c r="C56" s="8">
        <v>8000</v>
      </c>
      <c r="D56" s="8">
        <v>61691</v>
      </c>
      <c r="E56" s="8">
        <v>61915</v>
      </c>
      <c r="F56" s="45">
        <f t="shared" si="2"/>
        <v>1.0036309996595938</v>
      </c>
    </row>
    <row r="57" spans="1:6" ht="12.75">
      <c r="A57" s="7" t="s">
        <v>634</v>
      </c>
      <c r="B57" s="8">
        <v>1738</v>
      </c>
      <c r="C57" s="8">
        <v>12000</v>
      </c>
      <c r="D57" s="8">
        <v>18190</v>
      </c>
      <c r="E57" s="8">
        <v>6640</v>
      </c>
      <c r="F57" s="45">
        <f t="shared" si="2"/>
        <v>0.3650357339197361</v>
      </c>
    </row>
    <row r="58" spans="1:6" ht="12.75">
      <c r="A58" s="7" t="s">
        <v>507</v>
      </c>
      <c r="B58" s="8">
        <v>301</v>
      </c>
      <c r="C58" s="8">
        <v>2207</v>
      </c>
      <c r="D58" s="8">
        <v>2207</v>
      </c>
      <c r="E58" s="8">
        <v>244</v>
      </c>
      <c r="F58" s="45">
        <f t="shared" si="2"/>
        <v>0.1105573176257363</v>
      </c>
    </row>
    <row r="59" spans="1:6" ht="12.75">
      <c r="A59" s="7" t="s">
        <v>222</v>
      </c>
      <c r="B59" s="8">
        <v>9256</v>
      </c>
      <c r="C59" s="8">
        <v>36353</v>
      </c>
      <c r="D59" s="8">
        <v>51853</v>
      </c>
      <c r="E59" s="8">
        <v>48361</v>
      </c>
      <c r="F59" s="45">
        <f>SUM(E59/D59)</f>
        <v>0.932655776907797</v>
      </c>
    </row>
    <row r="60" spans="1:6" ht="12.75">
      <c r="A60" s="7" t="s">
        <v>218</v>
      </c>
      <c r="B60" s="8">
        <v>22740</v>
      </c>
      <c r="C60" s="8">
        <v>24685</v>
      </c>
      <c r="D60" s="8">
        <v>24854</v>
      </c>
      <c r="E60" s="8">
        <v>21111</v>
      </c>
      <c r="F60" s="45">
        <f>SUM(E60/D60)</f>
        <v>0.8494004989136558</v>
      </c>
    </row>
    <row r="61" spans="1:6" ht="12.75">
      <c r="A61" s="7" t="s">
        <v>221</v>
      </c>
      <c r="B61" s="8">
        <v>0</v>
      </c>
      <c r="C61" s="8">
        <v>0</v>
      </c>
      <c r="D61" s="8">
        <v>0</v>
      </c>
      <c r="E61" s="8">
        <v>0</v>
      </c>
      <c r="F61" s="45"/>
    </row>
    <row r="62" spans="1:6" ht="12.75">
      <c r="A62" s="7" t="s">
        <v>219</v>
      </c>
      <c r="B62" s="8">
        <v>30673</v>
      </c>
      <c r="C62" s="8">
        <v>34143</v>
      </c>
      <c r="D62" s="8">
        <v>42711</v>
      </c>
      <c r="E62" s="8">
        <v>39986</v>
      </c>
      <c r="F62" s="45">
        <f aca="true" t="shared" si="3" ref="F62:F71">SUM(E62/D62)</f>
        <v>0.9361991056168201</v>
      </c>
    </row>
    <row r="63" spans="1:6" ht="12.75">
      <c r="A63" s="7" t="s">
        <v>220</v>
      </c>
      <c r="B63" s="8">
        <v>495</v>
      </c>
      <c r="C63" s="8">
        <v>567</v>
      </c>
      <c r="D63" s="8">
        <v>182</v>
      </c>
      <c r="E63" s="8">
        <v>1614</v>
      </c>
      <c r="F63" s="45">
        <f t="shared" si="3"/>
        <v>8.868131868131869</v>
      </c>
    </row>
    <row r="64" spans="1:6" ht="12.75">
      <c r="A64" s="7" t="s">
        <v>118</v>
      </c>
      <c r="B64" s="8">
        <v>20621</v>
      </c>
      <c r="C64" s="8">
        <v>54972</v>
      </c>
      <c r="D64" s="8">
        <v>80392</v>
      </c>
      <c r="E64" s="8">
        <v>74746</v>
      </c>
      <c r="F64" s="45">
        <f t="shared" si="3"/>
        <v>0.9297691312568415</v>
      </c>
    </row>
    <row r="65" spans="1:6" ht="12.75">
      <c r="A65" s="7" t="s">
        <v>119</v>
      </c>
      <c r="B65" s="8">
        <v>110107</v>
      </c>
      <c r="C65" s="8">
        <v>899673</v>
      </c>
      <c r="D65" s="8">
        <v>1137986</v>
      </c>
      <c r="E65" s="8">
        <v>95017</v>
      </c>
      <c r="F65" s="45">
        <f t="shared" si="3"/>
        <v>0.08349575478081453</v>
      </c>
    </row>
    <row r="66" spans="1:6" ht="12.75">
      <c r="A66" s="7" t="s">
        <v>348</v>
      </c>
      <c r="B66" s="8">
        <v>8803</v>
      </c>
      <c r="C66" s="8">
        <v>0</v>
      </c>
      <c r="D66" s="8">
        <v>0</v>
      </c>
      <c r="E66" s="8">
        <v>7533</v>
      </c>
      <c r="F66" s="45"/>
    </row>
    <row r="67" spans="1:6" ht="12.75">
      <c r="A67" s="10" t="s">
        <v>41</v>
      </c>
      <c r="B67" s="11">
        <f>SUM(B51:B66)</f>
        <v>2056548</v>
      </c>
      <c r="C67" s="11">
        <f>SUM(C51:C66)</f>
        <v>2910812</v>
      </c>
      <c r="D67" s="11">
        <f>SUM(D51:D66)</f>
        <v>3092667</v>
      </c>
      <c r="E67" s="11">
        <f>SUM(E51:E66)</f>
        <v>1956058</v>
      </c>
      <c r="F67" s="47">
        <f t="shared" si="3"/>
        <v>0.6324825789520825</v>
      </c>
    </row>
    <row r="68" spans="1:6" ht="12.75">
      <c r="A68" s="7" t="s">
        <v>75</v>
      </c>
      <c r="B68" s="8">
        <v>0</v>
      </c>
      <c r="C68" s="8">
        <v>424384</v>
      </c>
      <c r="D68" s="8">
        <v>275530</v>
      </c>
      <c r="E68" s="8">
        <v>0</v>
      </c>
      <c r="F68" s="45">
        <f t="shared" si="3"/>
        <v>0</v>
      </c>
    </row>
    <row r="69" spans="1:6" ht="12.75">
      <c r="A69" s="10" t="s">
        <v>42</v>
      </c>
      <c r="B69" s="11">
        <f>SUM(B67:B68)</f>
        <v>2056548</v>
      </c>
      <c r="C69" s="11">
        <f>SUM(C67:C68)</f>
        <v>3335196</v>
      </c>
      <c r="D69" s="11">
        <f>SUM(D67:D68)</f>
        <v>3368197</v>
      </c>
      <c r="E69" s="11">
        <f>SUM(E67:E68)</f>
        <v>1956058</v>
      </c>
      <c r="F69" s="47">
        <f t="shared" si="3"/>
        <v>0.5807433472567074</v>
      </c>
    </row>
    <row r="70" spans="1:6" ht="12.75">
      <c r="A70" s="7" t="s">
        <v>486</v>
      </c>
      <c r="B70" s="8">
        <v>291459</v>
      </c>
      <c r="C70" s="8">
        <v>0</v>
      </c>
      <c r="D70" s="8">
        <v>0</v>
      </c>
      <c r="E70" s="8">
        <v>10000</v>
      </c>
      <c r="F70" s="49"/>
    </row>
    <row r="71" spans="1:6" ht="12.75">
      <c r="A71" s="7" t="s">
        <v>487</v>
      </c>
      <c r="B71" s="8">
        <v>236760</v>
      </c>
      <c r="C71" s="8">
        <v>7663</v>
      </c>
      <c r="D71" s="8">
        <v>7663</v>
      </c>
      <c r="E71" s="8">
        <v>880</v>
      </c>
      <c r="F71" s="49">
        <f t="shared" si="3"/>
        <v>0.11483753099308365</v>
      </c>
    </row>
    <row r="72" spans="1:6" ht="12.75">
      <c r="A72" s="7" t="s">
        <v>488</v>
      </c>
      <c r="B72" s="8">
        <v>0</v>
      </c>
      <c r="C72" s="8">
        <v>0</v>
      </c>
      <c r="D72" s="8">
        <v>0</v>
      </c>
      <c r="E72" s="8">
        <v>0</v>
      </c>
      <c r="F72" s="47"/>
    </row>
    <row r="73" spans="1:6" ht="12.75">
      <c r="A73" s="7" t="s">
        <v>489</v>
      </c>
      <c r="B73" s="8">
        <v>29995</v>
      </c>
      <c r="C73" s="8">
        <v>0</v>
      </c>
      <c r="D73" s="8">
        <v>0</v>
      </c>
      <c r="E73" s="8">
        <v>-18605</v>
      </c>
      <c r="F73" s="47"/>
    </row>
    <row r="74" spans="1:6" ht="13.5" thickBot="1">
      <c r="A74" s="22" t="s">
        <v>43</v>
      </c>
      <c r="B74" s="23">
        <f>SUM(B69:B73)</f>
        <v>2614762</v>
      </c>
      <c r="C74" s="23">
        <f>SUM(C69:C73)</f>
        <v>3342859</v>
      </c>
      <c r="D74" s="23">
        <f>SUM(D69:D73)</f>
        <v>3375860</v>
      </c>
      <c r="E74" s="23">
        <f>SUM(E69:E73)</f>
        <v>1948333</v>
      </c>
      <c r="F74" s="48">
        <f>SUM(E74/D74)</f>
        <v>0.5771367888478788</v>
      </c>
    </row>
    <row r="75" spans="1:6" ht="7.5" customHeight="1">
      <c r="A75" s="58"/>
      <c r="B75" s="5"/>
      <c r="C75" s="5"/>
      <c r="D75" s="5"/>
      <c r="E75" s="5"/>
      <c r="F75" s="488"/>
    </row>
    <row r="76" spans="1:6" ht="12.75">
      <c r="A76" s="7" t="s">
        <v>122</v>
      </c>
      <c r="B76" s="8">
        <v>38343</v>
      </c>
      <c r="C76" s="8">
        <v>13088</v>
      </c>
      <c r="D76" s="8">
        <v>8988</v>
      </c>
      <c r="E76" s="8">
        <v>8988</v>
      </c>
      <c r="F76" s="46">
        <f>SUM(E76/D76)</f>
        <v>1</v>
      </c>
    </row>
  </sheetData>
  <mergeCells count="6">
    <mergeCell ref="B7:B8"/>
    <mergeCell ref="A3:F3"/>
    <mergeCell ref="A4:F4"/>
    <mergeCell ref="A7:A8"/>
    <mergeCell ref="C7:D7"/>
    <mergeCell ref="E7:F7"/>
  </mergeCells>
  <printOptions/>
  <pageMargins left="0.7874015748031497" right="0.3937007874015748" top="0.1968503937007874" bottom="0.1968503937007874" header="0.23" footer="0.29"/>
  <pageSetup horizontalDpi="200" verticalDpi="200" orientation="portrait" paperSize="9" scale="85" r:id="rId1"/>
</worksheet>
</file>

<file path=xl/worksheets/sheet4.xml><?xml version="1.0" encoding="utf-8"?>
<worksheet xmlns="http://schemas.openxmlformats.org/spreadsheetml/2006/main" xmlns:r="http://schemas.openxmlformats.org/officeDocument/2006/relationships">
  <dimension ref="A1:G57"/>
  <sheetViews>
    <sheetView workbookViewId="0" topLeftCell="A10">
      <selection activeCell="E36" sqref="E36"/>
    </sheetView>
  </sheetViews>
  <sheetFormatPr defaultColWidth="9.140625" defaultRowHeight="12.75"/>
  <cols>
    <col min="1" max="1" width="42.57421875" style="0" customWidth="1"/>
    <col min="8" max="8" width="18.140625" style="0" customWidth="1"/>
  </cols>
  <sheetData>
    <row r="1" ht="12.75">
      <c r="E1" t="s">
        <v>46</v>
      </c>
    </row>
    <row r="2" spans="1:6" ht="12.75">
      <c r="A2" s="839" t="s">
        <v>44</v>
      </c>
      <c r="B2" s="839"/>
      <c r="C2" s="839"/>
      <c r="D2" s="839"/>
      <c r="E2" s="839"/>
      <c r="F2" s="839"/>
    </row>
    <row r="3" spans="1:6" ht="12.75">
      <c r="A3" s="839" t="s">
        <v>375</v>
      </c>
      <c r="B3" s="839"/>
      <c r="C3" s="839"/>
      <c r="D3" s="839"/>
      <c r="E3" s="839"/>
      <c r="F3" s="839"/>
    </row>
    <row r="4" ht="13.5" thickBot="1">
      <c r="E4" t="s">
        <v>4</v>
      </c>
    </row>
    <row r="5" spans="1:6" ht="13.5" thickBot="1">
      <c r="A5" s="845" t="s">
        <v>3</v>
      </c>
      <c r="B5" s="847" t="s">
        <v>376</v>
      </c>
      <c r="C5" s="843" t="s">
        <v>377</v>
      </c>
      <c r="D5" s="844"/>
      <c r="E5" s="843" t="s">
        <v>378</v>
      </c>
      <c r="F5" s="844"/>
    </row>
    <row r="6" spans="1:6" ht="13.5" thickBot="1">
      <c r="A6" s="846"/>
      <c r="B6" s="848"/>
      <c r="C6" s="35" t="s">
        <v>31</v>
      </c>
      <c r="D6" s="35" t="s">
        <v>32</v>
      </c>
      <c r="E6" s="35" t="s">
        <v>33</v>
      </c>
      <c r="F6" s="35" t="s">
        <v>34</v>
      </c>
    </row>
    <row r="7" spans="1:6" ht="12.75">
      <c r="A7" s="4" t="s">
        <v>40</v>
      </c>
      <c r="B7" s="5"/>
      <c r="C7" s="5"/>
      <c r="D7" s="5"/>
      <c r="E7" s="5"/>
      <c r="F7" s="6"/>
    </row>
    <row r="8" spans="1:6" ht="12.75">
      <c r="A8" s="120" t="s">
        <v>200</v>
      </c>
      <c r="B8" s="112">
        <v>1996</v>
      </c>
      <c r="C8" s="112">
        <v>2000</v>
      </c>
      <c r="D8" s="112">
        <v>2000</v>
      </c>
      <c r="E8" s="112">
        <v>2211</v>
      </c>
      <c r="F8" s="45">
        <f>SUM(E8/D8)</f>
        <v>1.1055</v>
      </c>
    </row>
    <row r="9" spans="1:6" ht="12.75">
      <c r="A9" s="7" t="s">
        <v>483</v>
      </c>
      <c r="B9" s="8">
        <v>253322</v>
      </c>
      <c r="C9" s="8">
        <v>306191</v>
      </c>
      <c r="D9" s="8">
        <v>205014</v>
      </c>
      <c r="E9" s="8">
        <v>194566</v>
      </c>
      <c r="F9" s="45">
        <f>SUM(E9/D9)</f>
        <v>0.9490376266986644</v>
      </c>
    </row>
    <row r="10" spans="1:6" ht="12.75">
      <c r="A10" s="7" t="s">
        <v>290</v>
      </c>
      <c r="B10" s="8">
        <v>22400</v>
      </c>
      <c r="C10" s="8">
        <v>64680</v>
      </c>
      <c r="D10" s="8">
        <v>31159</v>
      </c>
      <c r="E10" s="8">
        <v>31523</v>
      </c>
      <c r="F10" s="45">
        <f aca="true" t="shared" si="0" ref="F10:F16">SUM(E10/D10)</f>
        <v>1.0116820180365222</v>
      </c>
    </row>
    <row r="11" spans="1:6" ht="12.75">
      <c r="A11" s="7" t="s">
        <v>312</v>
      </c>
      <c r="B11" s="8">
        <v>29431</v>
      </c>
      <c r="C11" s="8">
        <v>28592</v>
      </c>
      <c r="D11" s="8">
        <v>35209</v>
      </c>
      <c r="E11" s="8">
        <v>35622</v>
      </c>
      <c r="F11" s="45">
        <f t="shared" si="0"/>
        <v>1.0117299554091284</v>
      </c>
    </row>
    <row r="12" spans="1:6" ht="12.75">
      <c r="A12" s="7" t="s">
        <v>116</v>
      </c>
      <c r="B12" s="8">
        <v>1611</v>
      </c>
      <c r="C12" s="8">
        <v>0</v>
      </c>
      <c r="D12" s="8">
        <v>470</v>
      </c>
      <c r="E12" s="8">
        <v>625</v>
      </c>
      <c r="F12" s="45">
        <f t="shared" si="0"/>
        <v>1.3297872340425532</v>
      </c>
    </row>
    <row r="13" spans="1:6" ht="12.75">
      <c r="A13" s="7" t="s">
        <v>84</v>
      </c>
      <c r="B13" s="8">
        <v>499837</v>
      </c>
      <c r="C13" s="8">
        <v>494657</v>
      </c>
      <c r="D13" s="8">
        <v>428843</v>
      </c>
      <c r="E13" s="8">
        <v>428843</v>
      </c>
      <c r="F13" s="45">
        <f t="shared" si="0"/>
        <v>1</v>
      </c>
    </row>
    <row r="14" spans="1:6" ht="12.75">
      <c r="A14" s="7" t="s">
        <v>484</v>
      </c>
      <c r="B14" s="8">
        <v>63477</v>
      </c>
      <c r="C14" s="8">
        <v>57988</v>
      </c>
      <c r="D14" s="8">
        <v>40106</v>
      </c>
      <c r="E14" s="8">
        <v>40106</v>
      </c>
      <c r="F14" s="45">
        <f t="shared" si="0"/>
        <v>1</v>
      </c>
    </row>
    <row r="15" spans="1:6" ht="12.75">
      <c r="A15" s="7" t="s">
        <v>85</v>
      </c>
      <c r="B15" s="8">
        <v>0</v>
      </c>
      <c r="C15" s="8">
        <v>0</v>
      </c>
      <c r="D15" s="8">
        <v>0</v>
      </c>
      <c r="E15" s="8">
        <v>0</v>
      </c>
      <c r="F15" s="45">
        <v>0</v>
      </c>
    </row>
    <row r="16" spans="1:6" ht="12.75">
      <c r="A16" s="7" t="s">
        <v>86</v>
      </c>
      <c r="B16" s="8">
        <v>26219</v>
      </c>
      <c r="C16" s="8">
        <v>45392</v>
      </c>
      <c r="D16" s="8">
        <v>34657</v>
      </c>
      <c r="E16" s="8">
        <v>34657</v>
      </c>
      <c r="F16" s="45">
        <f t="shared" si="0"/>
        <v>1</v>
      </c>
    </row>
    <row r="17" spans="1:6" ht="12.75">
      <c r="A17" s="7" t="s">
        <v>193</v>
      </c>
      <c r="B17" s="8">
        <v>51346</v>
      </c>
      <c r="C17" s="8">
        <v>0</v>
      </c>
      <c r="D17" s="8">
        <v>0</v>
      </c>
      <c r="E17" s="8">
        <v>0</v>
      </c>
      <c r="F17" s="45">
        <v>0</v>
      </c>
    </row>
    <row r="18" spans="1:6" ht="12.75">
      <c r="A18" s="7" t="s">
        <v>79</v>
      </c>
      <c r="B18" s="8">
        <v>331341</v>
      </c>
      <c r="C18" s="8">
        <v>288300</v>
      </c>
      <c r="D18" s="8">
        <v>343299</v>
      </c>
      <c r="E18" s="8">
        <v>346777</v>
      </c>
      <c r="F18" s="45">
        <f aca="true" t="shared" si="1" ref="F18:F57">SUM(E18/D18)</f>
        <v>1.0101311101983985</v>
      </c>
    </row>
    <row r="19" spans="1:6" ht="12.75">
      <c r="A19" s="7" t="s">
        <v>202</v>
      </c>
      <c r="B19" s="8">
        <v>3693</v>
      </c>
      <c r="C19" s="8">
        <v>2299</v>
      </c>
      <c r="D19" s="8">
        <v>2299</v>
      </c>
      <c r="E19" s="8">
        <v>4018</v>
      </c>
      <c r="F19" s="45">
        <f t="shared" si="1"/>
        <v>1.7477163984341018</v>
      </c>
    </row>
    <row r="20" spans="1:6" ht="12.75">
      <c r="A20" s="7" t="s">
        <v>35</v>
      </c>
      <c r="B20" s="8">
        <v>90145</v>
      </c>
      <c r="C20" s="8">
        <v>79341</v>
      </c>
      <c r="D20" s="8">
        <v>68879</v>
      </c>
      <c r="E20" s="8">
        <v>77131</v>
      </c>
      <c r="F20" s="45">
        <f>SUM(E20/D20)</f>
        <v>1.1198042944874345</v>
      </c>
    </row>
    <row r="21" spans="1:6" ht="12.75">
      <c r="A21" s="7" t="s">
        <v>80</v>
      </c>
      <c r="B21" s="8">
        <v>28987</v>
      </c>
      <c r="C21" s="8">
        <v>30000</v>
      </c>
      <c r="D21" s="8">
        <v>30000</v>
      </c>
      <c r="E21" s="8">
        <v>30874</v>
      </c>
      <c r="F21" s="45">
        <f>SUM(E21/D21)</f>
        <v>1.0291333333333332</v>
      </c>
    </row>
    <row r="22" spans="1:6" ht="12.75">
      <c r="A22" s="7" t="s">
        <v>81</v>
      </c>
      <c r="B22" s="8">
        <v>0</v>
      </c>
      <c r="C22" s="8">
        <v>0</v>
      </c>
      <c r="D22" s="8">
        <v>0</v>
      </c>
      <c r="E22" s="8">
        <v>0</v>
      </c>
      <c r="F22" s="45">
        <v>0</v>
      </c>
    </row>
    <row r="23" spans="1:6" ht="12.75">
      <c r="A23" s="7" t="s">
        <v>505</v>
      </c>
      <c r="B23" s="8">
        <v>8074</v>
      </c>
      <c r="C23" s="8">
        <v>6405</v>
      </c>
      <c r="D23" s="8">
        <v>6405</v>
      </c>
      <c r="E23" s="8">
        <v>6677</v>
      </c>
      <c r="F23" s="45">
        <f t="shared" si="1"/>
        <v>1.0424668227946916</v>
      </c>
    </row>
    <row r="24" spans="1:6" ht="12.75">
      <c r="A24" s="7" t="s">
        <v>82</v>
      </c>
      <c r="B24" s="8">
        <v>0</v>
      </c>
      <c r="C24" s="8">
        <v>0</v>
      </c>
      <c r="D24" s="8">
        <v>0</v>
      </c>
      <c r="E24" s="8">
        <v>178</v>
      </c>
      <c r="F24" s="45"/>
    </row>
    <row r="25" spans="1:6" ht="12.75">
      <c r="A25" s="7" t="s">
        <v>204</v>
      </c>
      <c r="B25" s="8">
        <v>15645</v>
      </c>
      <c r="C25" s="8">
        <v>12356</v>
      </c>
      <c r="D25" s="8">
        <v>18587</v>
      </c>
      <c r="E25" s="8">
        <v>19901</v>
      </c>
      <c r="F25" s="45">
        <f t="shared" si="1"/>
        <v>1.0706945714746867</v>
      </c>
    </row>
    <row r="26" spans="1:6" ht="12.75">
      <c r="A26" s="7" t="s">
        <v>206</v>
      </c>
      <c r="B26" s="8">
        <v>486941</v>
      </c>
      <c r="C26" s="8">
        <v>492692</v>
      </c>
      <c r="D26" s="8">
        <v>492692</v>
      </c>
      <c r="E26" s="8">
        <v>507161</v>
      </c>
      <c r="F26" s="45">
        <f t="shared" si="1"/>
        <v>1.0293672314549456</v>
      </c>
    </row>
    <row r="27" spans="1:6" ht="12.75">
      <c r="A27" s="7" t="s">
        <v>207</v>
      </c>
      <c r="B27" s="8">
        <v>6657</v>
      </c>
      <c r="C27" s="8">
        <v>0</v>
      </c>
      <c r="D27" s="8">
        <v>973</v>
      </c>
      <c r="E27" s="8">
        <v>1809</v>
      </c>
      <c r="F27" s="45">
        <f t="shared" si="1"/>
        <v>1.8591983556012333</v>
      </c>
    </row>
    <row r="28" spans="1:6" ht="12.75">
      <c r="A28" s="7" t="s">
        <v>208</v>
      </c>
      <c r="B28" s="8">
        <v>9322</v>
      </c>
      <c r="C28" s="8">
        <v>14760</v>
      </c>
      <c r="D28" s="8">
        <v>30165</v>
      </c>
      <c r="E28" s="8">
        <v>30846</v>
      </c>
      <c r="F28" s="45">
        <f t="shared" si="1"/>
        <v>1.0225758329189458</v>
      </c>
    </row>
    <row r="29" spans="1:6" ht="12.75">
      <c r="A29" s="7" t="s">
        <v>209</v>
      </c>
      <c r="B29" s="8">
        <v>20420</v>
      </c>
      <c r="C29" s="8">
        <v>21200</v>
      </c>
      <c r="D29" s="8">
        <v>21200</v>
      </c>
      <c r="E29" s="8">
        <v>22082</v>
      </c>
      <c r="F29" s="45">
        <f t="shared" si="1"/>
        <v>1.0416037735849057</v>
      </c>
    </row>
    <row r="30" spans="1:6" ht="12.75">
      <c r="A30" s="7" t="s">
        <v>90</v>
      </c>
      <c r="B30" s="8">
        <v>437</v>
      </c>
      <c r="C30" s="8">
        <v>650</v>
      </c>
      <c r="D30" s="8">
        <v>650</v>
      </c>
      <c r="E30" s="8">
        <v>855</v>
      </c>
      <c r="F30" s="45">
        <f t="shared" si="1"/>
        <v>1.3153846153846154</v>
      </c>
    </row>
    <row r="31" spans="1:6" ht="12.75">
      <c r="A31" s="10" t="s">
        <v>36</v>
      </c>
      <c r="B31" s="11">
        <f>SUM(B8:B30)</f>
        <v>1951301</v>
      </c>
      <c r="C31" s="11">
        <f>SUM(C8:C30)</f>
        <v>1947503</v>
      </c>
      <c r="D31" s="11">
        <f>SUM(D8:D30)</f>
        <v>1792607</v>
      </c>
      <c r="E31" s="11">
        <f>SUM(E8:E30)</f>
        <v>1816462</v>
      </c>
      <c r="F31" s="47">
        <f t="shared" si="1"/>
        <v>1.0133074343679345</v>
      </c>
    </row>
    <row r="32" spans="1:6" ht="12.75">
      <c r="A32" s="7" t="s">
        <v>91</v>
      </c>
      <c r="B32" s="8">
        <v>59670</v>
      </c>
      <c r="C32" s="8">
        <v>4231</v>
      </c>
      <c r="D32" s="8">
        <v>23109</v>
      </c>
      <c r="E32" s="8">
        <v>18878</v>
      </c>
      <c r="F32" s="45">
        <f t="shared" si="1"/>
        <v>0.8169111601540525</v>
      </c>
    </row>
    <row r="33" spans="1:6" ht="12.75">
      <c r="A33" s="10" t="s">
        <v>37</v>
      </c>
      <c r="B33" s="11">
        <f>SUM(B31:B32)</f>
        <v>2010971</v>
      </c>
      <c r="C33" s="11">
        <f>SUM(C31:C32)</f>
        <v>1951734</v>
      </c>
      <c r="D33" s="11">
        <f>SUM(D31:D32)</f>
        <v>1815716</v>
      </c>
      <c r="E33" s="11">
        <f>SUM(E31:E32)</f>
        <v>1835340</v>
      </c>
      <c r="F33" s="47">
        <f t="shared" si="1"/>
        <v>1.0108078576164996</v>
      </c>
    </row>
    <row r="34" spans="1:6" ht="12.75">
      <c r="A34" s="7" t="s">
        <v>92</v>
      </c>
      <c r="B34" s="8">
        <v>0</v>
      </c>
      <c r="C34" s="8">
        <v>54280</v>
      </c>
      <c r="D34" s="8">
        <v>54280</v>
      </c>
      <c r="E34" s="8">
        <v>0</v>
      </c>
      <c r="F34" s="45">
        <f t="shared" si="1"/>
        <v>0</v>
      </c>
    </row>
    <row r="35" spans="1:6" ht="12.75">
      <c r="A35" s="7" t="s">
        <v>215</v>
      </c>
      <c r="B35" s="8">
        <v>0</v>
      </c>
      <c r="C35" s="8">
        <v>0</v>
      </c>
      <c r="D35" s="8">
        <v>0</v>
      </c>
      <c r="E35" s="8">
        <v>0</v>
      </c>
      <c r="F35" s="45">
        <v>0</v>
      </c>
    </row>
    <row r="36" spans="1:6" ht="12.75">
      <c r="A36" s="7" t="s">
        <v>94</v>
      </c>
      <c r="B36" s="8">
        <v>-4509</v>
      </c>
      <c r="C36" s="8">
        <v>0</v>
      </c>
      <c r="D36" s="8">
        <v>0</v>
      </c>
      <c r="E36" s="8">
        <v>-2725</v>
      </c>
      <c r="F36" s="45"/>
    </row>
    <row r="37" spans="1:6" ht="12.75">
      <c r="A37" s="13" t="s">
        <v>38</v>
      </c>
      <c r="B37" s="14">
        <f>SUM(B33:B36)</f>
        <v>2006462</v>
      </c>
      <c r="C37" s="14">
        <f>SUM(C33:C36)</f>
        <v>2006014</v>
      </c>
      <c r="D37" s="14">
        <f>SUM(D33:D36)</f>
        <v>1869996</v>
      </c>
      <c r="E37" s="14">
        <f>SUM(E33:E36)</f>
        <v>1832615</v>
      </c>
      <c r="F37" s="46">
        <f t="shared" si="1"/>
        <v>0.9800101176687009</v>
      </c>
    </row>
    <row r="38" spans="1:6" ht="12.75">
      <c r="A38" s="7"/>
      <c r="B38" s="8"/>
      <c r="C38" s="8"/>
      <c r="D38" s="8"/>
      <c r="E38" s="8"/>
      <c r="F38" s="45"/>
    </row>
    <row r="39" spans="1:6" ht="12.75">
      <c r="A39" s="13" t="s">
        <v>39</v>
      </c>
      <c r="B39" s="8"/>
      <c r="C39" s="8"/>
      <c r="D39" s="8"/>
      <c r="E39" s="8"/>
      <c r="F39" s="45"/>
    </row>
    <row r="40" spans="1:6" ht="12.75">
      <c r="A40" s="7" t="s">
        <v>216</v>
      </c>
      <c r="B40" s="8">
        <v>851598</v>
      </c>
      <c r="C40" s="8">
        <v>882678</v>
      </c>
      <c r="D40" s="160">
        <v>751133</v>
      </c>
      <c r="E40" s="8">
        <v>719479</v>
      </c>
      <c r="F40" s="45">
        <f t="shared" si="1"/>
        <v>0.9578583286848001</v>
      </c>
    </row>
    <row r="41" spans="1:6" ht="12.75">
      <c r="A41" s="7" t="s">
        <v>54</v>
      </c>
      <c r="B41" s="8">
        <v>271915</v>
      </c>
      <c r="C41" s="8">
        <v>279246</v>
      </c>
      <c r="D41" s="160">
        <v>234392</v>
      </c>
      <c r="E41" s="8">
        <v>216887</v>
      </c>
      <c r="F41" s="45">
        <f t="shared" si="1"/>
        <v>0.9253174169766887</v>
      </c>
    </row>
    <row r="42" spans="1:6" ht="12.75">
      <c r="A42" s="7" t="s">
        <v>217</v>
      </c>
      <c r="B42" s="8">
        <v>684445</v>
      </c>
      <c r="C42" s="8">
        <v>642938</v>
      </c>
      <c r="D42" s="8">
        <v>615855</v>
      </c>
      <c r="E42" s="8">
        <v>596621</v>
      </c>
      <c r="F42" s="45">
        <f t="shared" si="1"/>
        <v>0.9687686224841886</v>
      </c>
    </row>
    <row r="43" spans="1:7" ht="12.75">
      <c r="A43" s="7" t="s">
        <v>58</v>
      </c>
      <c r="B43" s="8">
        <v>7794</v>
      </c>
      <c r="C43" s="8">
        <v>8350</v>
      </c>
      <c r="D43" s="8">
        <v>8350</v>
      </c>
      <c r="E43" s="8">
        <v>3497</v>
      </c>
      <c r="F43" s="45">
        <f>SUM(E43/D43)</f>
        <v>0.41880239520958085</v>
      </c>
      <c r="G43" s="137"/>
    </row>
    <row r="44" spans="1:7" ht="12.75">
      <c r="A44" s="7" t="s">
        <v>313</v>
      </c>
      <c r="B44" s="8">
        <v>1117</v>
      </c>
      <c r="C44" s="8">
        <v>0</v>
      </c>
      <c r="D44" s="8">
        <v>2871</v>
      </c>
      <c r="E44" s="8">
        <v>2880</v>
      </c>
      <c r="F44" s="45">
        <f>SUM(E44/D44)</f>
        <v>1.0031347962382444</v>
      </c>
      <c r="G44" s="137"/>
    </row>
    <row r="45" spans="1:6" ht="12.75">
      <c r="A45" s="7" t="s">
        <v>199</v>
      </c>
      <c r="B45" s="8">
        <v>6140</v>
      </c>
      <c r="C45" s="8">
        <v>8000</v>
      </c>
      <c r="D45" s="8">
        <v>61691</v>
      </c>
      <c r="E45" s="8">
        <v>61915</v>
      </c>
      <c r="F45" s="45">
        <f t="shared" si="1"/>
        <v>1.0036309996595938</v>
      </c>
    </row>
    <row r="46" spans="1:6" ht="12.75">
      <c r="A46" s="7" t="s">
        <v>349</v>
      </c>
      <c r="B46" s="8">
        <v>1738</v>
      </c>
      <c r="C46" s="8">
        <v>12000</v>
      </c>
      <c r="D46" s="8">
        <v>18190</v>
      </c>
      <c r="E46" s="8">
        <v>6640</v>
      </c>
      <c r="F46" s="45">
        <f t="shared" si="1"/>
        <v>0.3650357339197361</v>
      </c>
    </row>
    <row r="47" spans="1:6" ht="12.75">
      <c r="A47" s="7" t="s">
        <v>218</v>
      </c>
      <c r="B47" s="8">
        <v>22740</v>
      </c>
      <c r="C47" s="8">
        <v>24685</v>
      </c>
      <c r="D47" s="8">
        <v>24854</v>
      </c>
      <c r="E47" s="8">
        <v>21111</v>
      </c>
      <c r="F47" s="45">
        <f t="shared" si="1"/>
        <v>0.8494004989136558</v>
      </c>
    </row>
    <row r="48" spans="1:6" ht="12.75">
      <c r="A48" s="7" t="s">
        <v>219</v>
      </c>
      <c r="B48" s="8">
        <v>30673</v>
      </c>
      <c r="C48" s="8">
        <v>34143</v>
      </c>
      <c r="D48" s="8">
        <v>42711</v>
      </c>
      <c r="E48" s="8">
        <v>39986</v>
      </c>
      <c r="F48" s="45">
        <f t="shared" si="1"/>
        <v>0.9361991056168201</v>
      </c>
    </row>
    <row r="49" spans="1:6" ht="12.75">
      <c r="A49" s="7" t="s">
        <v>220</v>
      </c>
      <c r="B49" s="8">
        <v>495</v>
      </c>
      <c r="C49" s="8">
        <v>567</v>
      </c>
      <c r="D49" s="8">
        <v>182</v>
      </c>
      <c r="E49" s="8">
        <v>1614</v>
      </c>
      <c r="F49" s="45">
        <f t="shared" si="1"/>
        <v>8.868131868131869</v>
      </c>
    </row>
    <row r="50" spans="1:6" ht="12.75">
      <c r="A50" s="7" t="s">
        <v>232</v>
      </c>
      <c r="B50" s="8">
        <v>850</v>
      </c>
      <c r="C50" s="8">
        <v>0</v>
      </c>
      <c r="D50" s="8">
        <v>0</v>
      </c>
      <c r="E50" s="8">
        <v>750</v>
      </c>
      <c r="F50" s="45"/>
    </row>
    <row r="51" spans="1:6" ht="12.75">
      <c r="A51" s="10" t="s">
        <v>41</v>
      </c>
      <c r="B51" s="11">
        <f>SUM(B40:B50)</f>
        <v>1879505</v>
      </c>
      <c r="C51" s="11">
        <f>SUM(C40:C50)</f>
        <v>1892607</v>
      </c>
      <c r="D51" s="11">
        <f>SUM(D40:D50)</f>
        <v>1760229</v>
      </c>
      <c r="E51" s="11">
        <f>SUM(E40:E50)</f>
        <v>1671380</v>
      </c>
      <c r="F51" s="47">
        <f t="shared" si="1"/>
        <v>0.9495241812286924</v>
      </c>
    </row>
    <row r="52" spans="1:6" ht="12.75">
      <c r="A52" s="7" t="s">
        <v>75</v>
      </c>
      <c r="B52" s="8">
        <v>0</v>
      </c>
      <c r="C52" s="8">
        <v>44384</v>
      </c>
      <c r="D52" s="8">
        <v>50530</v>
      </c>
      <c r="E52" s="8">
        <v>0</v>
      </c>
      <c r="F52" s="45"/>
    </row>
    <row r="53" spans="1:6" ht="12.75">
      <c r="A53" s="10" t="s">
        <v>42</v>
      </c>
      <c r="B53" s="11">
        <f>SUM(B51:B52)</f>
        <v>1879505</v>
      </c>
      <c r="C53" s="11">
        <f>SUM(C51:C52)</f>
        <v>1936991</v>
      </c>
      <c r="D53" s="11">
        <f>SUM(D51:D52)</f>
        <v>1810759</v>
      </c>
      <c r="E53" s="11">
        <f>SUM(E51:E52)</f>
        <v>1671380</v>
      </c>
      <c r="F53" s="47">
        <f t="shared" si="1"/>
        <v>0.9230273051245361</v>
      </c>
    </row>
    <row r="54" spans="1:6" ht="12.75">
      <c r="A54" s="7" t="s">
        <v>486</v>
      </c>
      <c r="B54" s="8">
        <v>291459</v>
      </c>
      <c r="C54" s="8">
        <v>0</v>
      </c>
      <c r="D54" s="8">
        <v>0</v>
      </c>
      <c r="E54" s="8">
        <v>10000</v>
      </c>
      <c r="F54" s="49"/>
    </row>
    <row r="55" spans="1:6" ht="12.75">
      <c r="A55" s="7" t="s">
        <v>488</v>
      </c>
      <c r="B55" s="8">
        <v>0</v>
      </c>
      <c r="C55" s="8">
        <v>0</v>
      </c>
      <c r="D55" s="8">
        <v>0</v>
      </c>
      <c r="E55" s="8">
        <v>0</v>
      </c>
      <c r="F55" s="47"/>
    </row>
    <row r="56" spans="1:6" ht="12.75">
      <c r="A56" s="7" t="s">
        <v>489</v>
      </c>
      <c r="B56" s="8">
        <v>29995</v>
      </c>
      <c r="C56" s="8">
        <v>0</v>
      </c>
      <c r="D56" s="8">
        <v>0</v>
      </c>
      <c r="E56" s="8">
        <v>-18605</v>
      </c>
      <c r="F56" s="47"/>
    </row>
    <row r="57" spans="1:6" ht="13.5" thickBot="1">
      <c r="A57" s="22" t="s">
        <v>43</v>
      </c>
      <c r="B57" s="23">
        <f>SUM(B53:B56)</f>
        <v>2200959</v>
      </c>
      <c r="C57" s="23">
        <f>SUM(C53:C56)</f>
        <v>1936991</v>
      </c>
      <c r="D57" s="23">
        <f>SUM(D53:D56)</f>
        <v>1810759</v>
      </c>
      <c r="E57" s="23">
        <f>SUM(E53:E56)</f>
        <v>1662775</v>
      </c>
      <c r="F57" s="48">
        <f t="shared" si="1"/>
        <v>0.9182751542309053</v>
      </c>
    </row>
  </sheetData>
  <mergeCells count="6">
    <mergeCell ref="A2:F2"/>
    <mergeCell ref="A3:F3"/>
    <mergeCell ref="A5:A6"/>
    <mergeCell ref="B5:B6"/>
    <mergeCell ref="C5:D5"/>
    <mergeCell ref="E5:F5"/>
  </mergeCells>
  <printOptions/>
  <pageMargins left="0.7874015748031497" right="0.3937007874015748" top="0.984251968503937" bottom="0.98425196850393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G50"/>
  <sheetViews>
    <sheetView workbookViewId="0" topLeftCell="A43">
      <selection activeCell="A59" sqref="A59:IV129"/>
    </sheetView>
  </sheetViews>
  <sheetFormatPr defaultColWidth="9.140625" defaultRowHeight="12.75"/>
  <cols>
    <col min="1" max="1" width="42.57421875" style="0" customWidth="1"/>
    <col min="8" max="8" width="18.28125" style="0" customWidth="1"/>
  </cols>
  <sheetData>
    <row r="1" ht="12.75">
      <c r="E1" t="s">
        <v>45</v>
      </c>
    </row>
    <row r="5" spans="1:6" ht="12.75">
      <c r="A5" s="839" t="s">
        <v>47</v>
      </c>
      <c r="B5" s="839"/>
      <c r="C5" s="839"/>
      <c r="D5" s="839"/>
      <c r="E5" s="839"/>
      <c r="F5" s="839"/>
    </row>
    <row r="6" spans="1:6" ht="12.75">
      <c r="A6" s="839" t="s">
        <v>375</v>
      </c>
      <c r="B6" s="839"/>
      <c r="C6" s="839"/>
      <c r="D6" s="839"/>
      <c r="E6" s="839"/>
      <c r="F6" s="839"/>
    </row>
    <row r="7" spans="1:6" ht="12.75">
      <c r="A7" s="2"/>
      <c r="B7" s="2"/>
      <c r="C7" s="2"/>
      <c r="D7" s="2"/>
      <c r="E7" s="2"/>
      <c r="F7" s="2"/>
    </row>
    <row r="8" spans="1:6" ht="12.75">
      <c r="A8" s="2"/>
      <c r="B8" s="2"/>
      <c r="C8" s="2"/>
      <c r="D8" s="2"/>
      <c r="E8" s="2"/>
      <c r="F8" s="2"/>
    </row>
    <row r="9" ht="13.5" thickBot="1">
      <c r="E9" t="s">
        <v>4</v>
      </c>
    </row>
    <row r="10" spans="1:6" ht="13.5" thickBot="1">
      <c r="A10" s="842" t="s">
        <v>3</v>
      </c>
      <c r="B10" s="841" t="s">
        <v>376</v>
      </c>
      <c r="C10" s="843" t="s">
        <v>377</v>
      </c>
      <c r="D10" s="844"/>
      <c r="E10" s="843" t="s">
        <v>378</v>
      </c>
      <c r="F10" s="844"/>
    </row>
    <row r="11" spans="1:6" ht="13.5" thickBot="1">
      <c r="A11" s="842"/>
      <c r="B11" s="841"/>
      <c r="C11" s="35" t="s">
        <v>31</v>
      </c>
      <c r="D11" s="35" t="s">
        <v>32</v>
      </c>
      <c r="E11" s="35" t="s">
        <v>33</v>
      </c>
      <c r="F11" s="35" t="s">
        <v>34</v>
      </c>
    </row>
    <row r="12" spans="1:6" ht="12.75">
      <c r="A12" s="4" t="s">
        <v>40</v>
      </c>
      <c r="B12" s="5"/>
      <c r="C12" s="5"/>
      <c r="D12" s="5"/>
      <c r="E12" s="5"/>
      <c r="F12" s="6"/>
    </row>
    <row r="13" spans="1:6" ht="12.75">
      <c r="A13" s="7" t="s">
        <v>83</v>
      </c>
      <c r="B13" s="8">
        <v>29990</v>
      </c>
      <c r="C13" s="8">
        <v>209608</v>
      </c>
      <c r="D13" s="8">
        <v>221937</v>
      </c>
      <c r="E13" s="8">
        <v>101436</v>
      </c>
      <c r="F13" s="45">
        <f aca="true" t="shared" si="0" ref="F13:F29">SUM(E13/D13)</f>
        <v>0.45704862190621665</v>
      </c>
    </row>
    <row r="14" spans="1:6" ht="12.75">
      <c r="A14" s="7" t="s">
        <v>504</v>
      </c>
      <c r="B14" s="8">
        <v>0</v>
      </c>
      <c r="C14" s="8">
        <v>0</v>
      </c>
      <c r="D14" s="8">
        <v>20000</v>
      </c>
      <c r="E14" s="8">
        <v>20000</v>
      </c>
      <c r="F14" s="45">
        <f t="shared" si="0"/>
        <v>1</v>
      </c>
    </row>
    <row r="15" spans="1:6" ht="12.75">
      <c r="A15" s="7" t="s">
        <v>117</v>
      </c>
      <c r="B15" s="8">
        <v>12231</v>
      </c>
      <c r="C15" s="8">
        <v>11400</v>
      </c>
      <c r="D15" s="8">
        <v>7905</v>
      </c>
      <c r="E15" s="8">
        <v>5001</v>
      </c>
      <c r="F15" s="45">
        <f t="shared" si="0"/>
        <v>0.6326375711574953</v>
      </c>
    </row>
    <row r="16" spans="1:6" ht="12.75">
      <c r="A16" s="7" t="s">
        <v>84</v>
      </c>
      <c r="B16" s="8">
        <v>8252</v>
      </c>
      <c r="C16" s="8">
        <v>0</v>
      </c>
      <c r="D16" s="8">
        <v>0</v>
      </c>
      <c r="E16" s="8">
        <v>0</v>
      </c>
      <c r="F16" s="45">
        <v>0</v>
      </c>
    </row>
    <row r="17" spans="1:6" ht="12.75">
      <c r="A17" s="7" t="s">
        <v>484</v>
      </c>
      <c r="B17" s="8">
        <v>2722</v>
      </c>
      <c r="C17" s="8">
        <v>0</v>
      </c>
      <c r="D17" s="8">
        <v>0</v>
      </c>
      <c r="E17" s="8">
        <v>0</v>
      </c>
      <c r="F17" s="45">
        <v>0</v>
      </c>
    </row>
    <row r="18" spans="1:6" ht="12.75">
      <c r="A18" s="7" t="s">
        <v>291</v>
      </c>
      <c r="B18" s="8">
        <v>0</v>
      </c>
      <c r="C18" s="8">
        <v>0</v>
      </c>
      <c r="D18" s="8">
        <v>0</v>
      </c>
      <c r="E18" s="8">
        <v>0</v>
      </c>
      <c r="F18" s="45">
        <v>0</v>
      </c>
    </row>
    <row r="19" spans="1:6" ht="12.75">
      <c r="A19" s="7" t="s">
        <v>292</v>
      </c>
      <c r="B19" s="8">
        <v>6000</v>
      </c>
      <c r="C19" s="8">
        <v>0</v>
      </c>
      <c r="D19" s="8">
        <v>29370</v>
      </c>
      <c r="E19" s="8">
        <v>0</v>
      </c>
      <c r="F19" s="45">
        <f t="shared" si="0"/>
        <v>0</v>
      </c>
    </row>
    <row r="20" spans="1:6" ht="12.75">
      <c r="A20" s="7" t="s">
        <v>79</v>
      </c>
      <c r="B20" s="8">
        <v>21456</v>
      </c>
      <c r="C20" s="8">
        <v>21000</v>
      </c>
      <c r="D20" s="8">
        <v>21000</v>
      </c>
      <c r="E20" s="8">
        <v>21327</v>
      </c>
      <c r="F20" s="45">
        <f t="shared" si="0"/>
        <v>1.0155714285714286</v>
      </c>
    </row>
    <row r="21" spans="1:6" ht="12.75">
      <c r="A21" s="7" t="s">
        <v>508</v>
      </c>
      <c r="B21" s="8"/>
      <c r="C21" s="8">
        <v>8252</v>
      </c>
      <c r="D21" s="8">
        <v>8252</v>
      </c>
      <c r="E21" s="8">
        <v>0</v>
      </c>
      <c r="F21" s="45">
        <f t="shared" si="0"/>
        <v>0</v>
      </c>
    </row>
    <row r="22" spans="1:6" ht="12.75">
      <c r="A22" s="7" t="s">
        <v>35</v>
      </c>
      <c r="B22" s="8">
        <v>0</v>
      </c>
      <c r="C22" s="8">
        <v>0</v>
      </c>
      <c r="D22" s="8">
        <v>0</v>
      </c>
      <c r="E22" s="8">
        <v>0</v>
      </c>
      <c r="F22" s="45">
        <v>0</v>
      </c>
    </row>
    <row r="23" spans="1:6" ht="12.75">
      <c r="A23" s="7" t="s">
        <v>213</v>
      </c>
      <c r="B23" s="8">
        <v>265</v>
      </c>
      <c r="C23" s="8">
        <v>0</v>
      </c>
      <c r="D23" s="8">
        <v>0</v>
      </c>
      <c r="E23" s="8">
        <v>270</v>
      </c>
      <c r="F23" s="45"/>
    </row>
    <row r="24" spans="1:6" ht="12.75">
      <c r="A24" s="7" t="s">
        <v>501</v>
      </c>
      <c r="B24" s="8">
        <v>1592</v>
      </c>
      <c r="C24" s="8">
        <v>0</v>
      </c>
      <c r="D24" s="8">
        <v>4482</v>
      </c>
      <c r="E24" s="8">
        <v>3211</v>
      </c>
      <c r="F24" s="45">
        <f t="shared" si="0"/>
        <v>0.716421240517626</v>
      </c>
    </row>
    <row r="25" spans="1:6" ht="12.75">
      <c r="A25" s="7" t="s">
        <v>500</v>
      </c>
      <c r="B25" s="8">
        <v>0</v>
      </c>
      <c r="C25" s="8">
        <v>700000</v>
      </c>
      <c r="D25" s="8">
        <v>700000</v>
      </c>
      <c r="E25" s="8">
        <v>0</v>
      </c>
      <c r="F25" s="45">
        <f t="shared" si="0"/>
        <v>0</v>
      </c>
    </row>
    <row r="26" spans="1:6" ht="12.75">
      <c r="A26" s="7" t="s">
        <v>502</v>
      </c>
      <c r="B26" s="8">
        <v>0</v>
      </c>
      <c r="C26" s="8">
        <v>6585</v>
      </c>
      <c r="D26" s="8">
        <v>6585</v>
      </c>
      <c r="E26" s="8">
        <v>4500</v>
      </c>
      <c r="F26" s="45">
        <f t="shared" si="0"/>
        <v>0.683371298405467</v>
      </c>
    </row>
    <row r="27" spans="1:6" ht="12.75">
      <c r="A27" s="7" t="s">
        <v>90</v>
      </c>
      <c r="B27" s="8">
        <v>730</v>
      </c>
      <c r="C27" s="8">
        <v>0</v>
      </c>
      <c r="D27" s="8">
        <v>0</v>
      </c>
      <c r="E27" s="8">
        <v>0</v>
      </c>
      <c r="F27" s="45">
        <v>0</v>
      </c>
    </row>
    <row r="28" spans="1:6" ht="12.75">
      <c r="A28" s="10" t="s">
        <v>36</v>
      </c>
      <c r="B28" s="11">
        <f>SUM(B13:B27)</f>
        <v>83238</v>
      </c>
      <c r="C28" s="11">
        <f>SUM(C13:C27)</f>
        <v>956845</v>
      </c>
      <c r="D28" s="11">
        <f>SUM(D13:D27)</f>
        <v>1019531</v>
      </c>
      <c r="E28" s="11">
        <f>SUM(E13:E27)</f>
        <v>155745</v>
      </c>
      <c r="F28" s="47">
        <f>SUM(E28/D28)</f>
        <v>0.15276141676908303</v>
      </c>
    </row>
    <row r="29" spans="1:6" ht="12.75">
      <c r="A29" s="7" t="s">
        <v>91</v>
      </c>
      <c r="B29" s="8">
        <v>0</v>
      </c>
      <c r="C29" s="8">
        <v>380000</v>
      </c>
      <c r="D29" s="8">
        <v>486333</v>
      </c>
      <c r="E29" s="8">
        <v>280564</v>
      </c>
      <c r="F29" s="45">
        <f t="shared" si="0"/>
        <v>0.576896899860795</v>
      </c>
    </row>
    <row r="30" spans="1:6" ht="12.75">
      <c r="A30" s="10" t="s">
        <v>37</v>
      </c>
      <c r="B30" s="11">
        <f>SUM(B28:B29)</f>
        <v>83238</v>
      </c>
      <c r="C30" s="11">
        <f>SUM(C28:C29)</f>
        <v>1336845</v>
      </c>
      <c r="D30" s="11">
        <f>SUM(D28:D29)</f>
        <v>1505864</v>
      </c>
      <c r="E30" s="11">
        <f>SUM(E28:E29)</f>
        <v>436309</v>
      </c>
      <c r="F30" s="47">
        <f>SUM(E30/D30)</f>
        <v>0.28973997651846384</v>
      </c>
    </row>
    <row r="31" spans="1:6" ht="12.75">
      <c r="A31" s="7" t="s">
        <v>92</v>
      </c>
      <c r="B31" s="8">
        <v>0</v>
      </c>
      <c r="C31" s="8">
        <v>0</v>
      </c>
      <c r="D31" s="8">
        <v>0</v>
      </c>
      <c r="E31" s="8">
        <v>0</v>
      </c>
      <c r="F31" s="45">
        <v>0</v>
      </c>
    </row>
    <row r="32" spans="1:6" ht="12.75">
      <c r="A32" s="7" t="s">
        <v>93</v>
      </c>
      <c r="B32" s="8">
        <v>0</v>
      </c>
      <c r="C32" s="8">
        <v>0</v>
      </c>
      <c r="D32" s="8">
        <v>0</v>
      </c>
      <c r="E32" s="8">
        <v>0</v>
      </c>
      <c r="F32" s="45">
        <v>0</v>
      </c>
    </row>
    <row r="33" spans="1:6" ht="12.75">
      <c r="A33" s="7" t="s">
        <v>215</v>
      </c>
      <c r="B33" s="8">
        <v>1000000</v>
      </c>
      <c r="C33" s="8">
        <v>0</v>
      </c>
      <c r="D33" s="8">
        <v>0</v>
      </c>
      <c r="E33" s="8">
        <v>0</v>
      </c>
      <c r="F33" s="49">
        <v>0</v>
      </c>
    </row>
    <row r="34" spans="1:6" ht="12.75">
      <c r="A34" s="13" t="s">
        <v>38</v>
      </c>
      <c r="B34" s="14">
        <f>SUM(B30:B33)</f>
        <v>1083238</v>
      </c>
      <c r="C34" s="14">
        <f>SUM(C30:C33)</f>
        <v>1336845</v>
      </c>
      <c r="D34" s="14">
        <f>SUM(D30:D33)</f>
        <v>1505864</v>
      </c>
      <c r="E34" s="14">
        <f>SUM(E30:E33)</f>
        <v>436309</v>
      </c>
      <c r="F34" s="46">
        <f>SUM(E34/D34)</f>
        <v>0.28973997651846384</v>
      </c>
    </row>
    <row r="35" spans="1:6" ht="12.75">
      <c r="A35" s="7"/>
      <c r="B35" s="8"/>
      <c r="C35" s="8"/>
      <c r="D35" s="8"/>
      <c r="E35" s="8"/>
      <c r="F35" s="45"/>
    </row>
    <row r="36" spans="1:6" ht="12.75">
      <c r="A36" s="13" t="s">
        <v>39</v>
      </c>
      <c r="B36" s="8"/>
      <c r="C36" s="8"/>
      <c r="D36" s="8"/>
      <c r="E36" s="8"/>
      <c r="F36" s="45"/>
    </row>
    <row r="37" spans="1:7" ht="12.75">
      <c r="A37" s="7" t="s">
        <v>58</v>
      </c>
      <c r="B37" s="8">
        <v>28805</v>
      </c>
      <c r="C37" s="8">
        <v>25000</v>
      </c>
      <c r="D37" s="8">
        <v>60000</v>
      </c>
      <c r="E37" s="8">
        <v>59527</v>
      </c>
      <c r="F37" s="45">
        <f>SUM(E37/D37)</f>
        <v>0.9921166666666666</v>
      </c>
      <c r="G37" s="161"/>
    </row>
    <row r="38" spans="1:6" ht="12.75">
      <c r="A38" s="7" t="s">
        <v>118</v>
      </c>
      <c r="B38" s="8">
        <v>20621</v>
      </c>
      <c r="C38" s="8">
        <v>54972</v>
      </c>
      <c r="D38" s="8">
        <v>80392</v>
      </c>
      <c r="E38" s="8">
        <v>74746</v>
      </c>
      <c r="F38" s="45">
        <f>SUM(E38/D38)</f>
        <v>0.9297691312568415</v>
      </c>
    </row>
    <row r="39" spans="1:6" ht="12.75">
      <c r="A39" s="7" t="s">
        <v>119</v>
      </c>
      <c r="B39" s="8">
        <v>110107</v>
      </c>
      <c r="C39" s="8">
        <v>899673</v>
      </c>
      <c r="D39" s="8">
        <v>1137986</v>
      </c>
      <c r="E39" s="8">
        <v>95017</v>
      </c>
      <c r="F39" s="45">
        <f>SUM(E39/D39)</f>
        <v>0.08349575478081453</v>
      </c>
    </row>
    <row r="40" spans="1:6" ht="12.75">
      <c r="A40" s="7" t="s">
        <v>506</v>
      </c>
      <c r="B40" s="8">
        <v>0</v>
      </c>
      <c r="C40" s="8">
        <v>0</v>
      </c>
      <c r="D40" s="8">
        <v>0</v>
      </c>
      <c r="E40" s="8">
        <v>0</v>
      </c>
      <c r="F40" s="45"/>
    </row>
    <row r="41" spans="1:6" ht="12.75">
      <c r="A41" s="7" t="s">
        <v>507</v>
      </c>
      <c r="B41" s="8">
        <v>301</v>
      </c>
      <c r="C41" s="8">
        <v>2207</v>
      </c>
      <c r="D41" s="8">
        <v>2207</v>
      </c>
      <c r="E41" s="8">
        <v>244</v>
      </c>
      <c r="F41" s="45">
        <f>SUM(E41/D41)</f>
        <v>0.1105573176257363</v>
      </c>
    </row>
    <row r="42" spans="1:6" ht="12.75">
      <c r="A42" s="7" t="s">
        <v>222</v>
      </c>
      <c r="B42" s="8">
        <v>9256</v>
      </c>
      <c r="C42" s="8">
        <v>36353</v>
      </c>
      <c r="D42" s="8">
        <v>51853</v>
      </c>
      <c r="E42" s="8">
        <v>48361</v>
      </c>
      <c r="F42" s="45">
        <f>SUM(E42/D42)</f>
        <v>0.932655776907797</v>
      </c>
    </row>
    <row r="43" spans="1:6" ht="12.75">
      <c r="A43" s="7" t="s">
        <v>221</v>
      </c>
      <c r="B43" s="8">
        <v>0</v>
      </c>
      <c r="C43" s="8">
        <v>0</v>
      </c>
      <c r="D43" s="8">
        <v>0</v>
      </c>
      <c r="E43" s="8">
        <v>0</v>
      </c>
      <c r="F43" s="45"/>
    </row>
    <row r="44" spans="1:6" ht="12.75">
      <c r="A44" s="7" t="s">
        <v>232</v>
      </c>
      <c r="B44" s="8">
        <v>7953</v>
      </c>
      <c r="C44" s="8">
        <v>0</v>
      </c>
      <c r="D44" s="8">
        <v>0</v>
      </c>
      <c r="E44" s="8">
        <v>6783</v>
      </c>
      <c r="F44" s="45"/>
    </row>
    <row r="45" spans="1:6" ht="12.75">
      <c r="A45" s="10" t="s">
        <v>41</v>
      </c>
      <c r="B45" s="11">
        <f>SUM(B37:B44)</f>
        <v>177043</v>
      </c>
      <c r="C45" s="11">
        <f>SUM(C37:C44)</f>
        <v>1018205</v>
      </c>
      <c r="D45" s="11">
        <f>SUM(D37:D44)</f>
        <v>1332438</v>
      </c>
      <c r="E45" s="11">
        <f>SUM(E37:E44)</f>
        <v>284678</v>
      </c>
      <c r="F45" s="47">
        <f>SUM(E45/D45)</f>
        <v>0.2136519672960393</v>
      </c>
    </row>
    <row r="46" spans="1:6" ht="12.75">
      <c r="A46" s="7" t="s">
        <v>75</v>
      </c>
      <c r="B46" s="8">
        <v>0</v>
      </c>
      <c r="C46" s="8">
        <v>380000</v>
      </c>
      <c r="D46" s="8">
        <v>225000</v>
      </c>
      <c r="E46" s="8">
        <v>0</v>
      </c>
      <c r="F46" s="45"/>
    </row>
    <row r="47" spans="1:6" ht="12.75">
      <c r="A47" s="10" t="s">
        <v>42</v>
      </c>
      <c r="B47" s="11">
        <f>SUM(B45:B46)</f>
        <v>177043</v>
      </c>
      <c r="C47" s="11">
        <f>SUM(C45:C46)</f>
        <v>1398205</v>
      </c>
      <c r="D47" s="11">
        <f>SUM(D45:D46)</f>
        <v>1557438</v>
      </c>
      <c r="E47" s="11">
        <f>SUM(E45:E46)</f>
        <v>284678</v>
      </c>
      <c r="F47" s="47">
        <f>SUM(E47/D47)</f>
        <v>0.18278608843498104</v>
      </c>
    </row>
    <row r="48" spans="1:6" ht="12.75">
      <c r="A48" s="7" t="s">
        <v>487</v>
      </c>
      <c r="B48" s="8">
        <v>236760</v>
      </c>
      <c r="C48" s="8">
        <v>7663</v>
      </c>
      <c r="D48" s="8">
        <v>7663</v>
      </c>
      <c r="E48" s="8">
        <v>880</v>
      </c>
      <c r="F48" s="49">
        <f>SUM(E48/D48)</f>
        <v>0.11483753099308365</v>
      </c>
    </row>
    <row r="49" spans="1:6" ht="12.75">
      <c r="A49" s="7" t="s">
        <v>488</v>
      </c>
      <c r="B49" s="8">
        <v>0</v>
      </c>
      <c r="C49" s="8">
        <v>0</v>
      </c>
      <c r="D49" s="8">
        <v>0</v>
      </c>
      <c r="E49" s="8">
        <v>0</v>
      </c>
      <c r="F49" s="47"/>
    </row>
    <row r="50" spans="1:6" ht="13.5" thickBot="1">
      <c r="A50" s="22" t="s">
        <v>43</v>
      </c>
      <c r="B50" s="23">
        <f>SUM(B47:B49)</f>
        <v>413803</v>
      </c>
      <c r="C50" s="23">
        <f>SUM(C47:C49)</f>
        <v>1405868</v>
      </c>
      <c r="D50" s="23">
        <f>SUM(D47:D49)</f>
        <v>1565101</v>
      </c>
      <c r="E50" s="23">
        <f>SUM(E47:E49)</f>
        <v>285558</v>
      </c>
      <c r="F50" s="48">
        <f>SUM(E50/D50)</f>
        <v>0.18245340077094066</v>
      </c>
    </row>
    <row r="59" s="124" customFormat="1" ht="12.75"/>
    <row r="60" s="124" customFormat="1" ht="12.75"/>
    <row r="61" s="124" customFormat="1" ht="12.75"/>
    <row r="62" s="124" customFormat="1" ht="12.75"/>
    <row r="63" s="124" customFormat="1" ht="12.75"/>
    <row r="64" s="124" customFormat="1" ht="12.75"/>
    <row r="65" s="124" customFormat="1" ht="12.75"/>
    <row r="66" s="124" customFormat="1" ht="12.75"/>
    <row r="67" s="124" customFormat="1" ht="12.75"/>
    <row r="68" s="124" customFormat="1" ht="12.75"/>
    <row r="69" s="124" customFormat="1" ht="12.75"/>
    <row r="70" s="124" customFormat="1" ht="12.75"/>
    <row r="71" s="124" customFormat="1" ht="12.75"/>
    <row r="72" s="124" customFormat="1" ht="12.75"/>
    <row r="73" s="124" customFormat="1" ht="12.75"/>
    <row r="74" s="124" customFormat="1" ht="12.75"/>
    <row r="75" s="124" customFormat="1" ht="12.75"/>
    <row r="76" s="124" customFormat="1" ht="12.75"/>
    <row r="77" s="124" customFormat="1" ht="12.75"/>
    <row r="78" s="124" customFormat="1" ht="12.75"/>
    <row r="79" s="124" customFormat="1" ht="12.75"/>
    <row r="80" s="124" customFormat="1" ht="12.75"/>
    <row r="81" s="124" customFormat="1" ht="12.75"/>
    <row r="82" s="124" customFormat="1" ht="12.75"/>
    <row r="83" s="124" customFormat="1" ht="12.75"/>
    <row r="84" s="124" customFormat="1" ht="12.75"/>
    <row r="85" s="124" customFormat="1" ht="12.75"/>
    <row r="86" s="124" customFormat="1" ht="12.75"/>
    <row r="87" s="124" customFormat="1" ht="12.75"/>
    <row r="88" s="124" customFormat="1" ht="12.75"/>
    <row r="89" s="124" customFormat="1" ht="12.75"/>
    <row r="90" s="124" customFormat="1" ht="12.75"/>
    <row r="91" s="124" customFormat="1" ht="12.75"/>
    <row r="92" s="124" customFormat="1" ht="12.75"/>
    <row r="93" s="124" customFormat="1" ht="12.75"/>
    <row r="94" s="124" customFormat="1" ht="12.75"/>
    <row r="95" s="124" customFormat="1" ht="12.75"/>
    <row r="96" s="124" customFormat="1" ht="12.75"/>
    <row r="97" s="124" customFormat="1" ht="12.75"/>
    <row r="98" s="124" customFormat="1" ht="12.75"/>
    <row r="99" s="124" customFormat="1" ht="12.75"/>
    <row r="100" s="124" customFormat="1" ht="12.75"/>
    <row r="101" s="124" customFormat="1" ht="12.75"/>
    <row r="102" s="124" customFormat="1" ht="12.75"/>
    <row r="103" s="124" customFormat="1" ht="12.75"/>
    <row r="104" s="124" customFormat="1" ht="12.75"/>
    <row r="105" s="124" customFormat="1" ht="12.75"/>
    <row r="106" s="124" customFormat="1" ht="12.75"/>
    <row r="107" s="124" customFormat="1" ht="12.75"/>
    <row r="108" s="124" customFormat="1" ht="12.75"/>
    <row r="109" s="124" customFormat="1" ht="12.75"/>
    <row r="110" s="124" customFormat="1" ht="12.75"/>
    <row r="111" s="124" customFormat="1" ht="12.75"/>
    <row r="112" s="124" customFormat="1" ht="12.75"/>
    <row r="113" s="124" customFormat="1" ht="12.75"/>
    <row r="114" s="124" customFormat="1" ht="12.75"/>
    <row r="115" s="124" customFormat="1" ht="12.75"/>
    <row r="116" s="124" customFormat="1" ht="12.75"/>
    <row r="117" s="124" customFormat="1" ht="12.75"/>
    <row r="118" s="124" customFormat="1" ht="12.75"/>
    <row r="119" s="124" customFormat="1" ht="12.75"/>
    <row r="120" s="124" customFormat="1" ht="12.75"/>
    <row r="121" s="124" customFormat="1" ht="12.75"/>
    <row r="122" s="124" customFormat="1" ht="12.75"/>
    <row r="123" s="124" customFormat="1" ht="12.75"/>
    <row r="124" s="124" customFormat="1" ht="12.75"/>
    <row r="125" s="124" customFormat="1" ht="12.75"/>
    <row r="126" s="124" customFormat="1" ht="12.75"/>
    <row r="127" s="124" customFormat="1" ht="12.75"/>
    <row r="128" s="124" customFormat="1" ht="12.75"/>
    <row r="129" s="124" customFormat="1" ht="12.75"/>
  </sheetData>
  <mergeCells count="6">
    <mergeCell ref="A5:F5"/>
    <mergeCell ref="A6:F6"/>
    <mergeCell ref="A10:A11"/>
    <mergeCell ref="B10:B11"/>
    <mergeCell ref="C10:D10"/>
    <mergeCell ref="E10:F10"/>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2"/>
  <sheetViews>
    <sheetView workbookViewId="0" topLeftCell="A1">
      <selection activeCell="E12" sqref="E12"/>
    </sheetView>
  </sheetViews>
  <sheetFormatPr defaultColWidth="9.140625" defaultRowHeight="12.75"/>
  <cols>
    <col min="1" max="1" width="36.421875" style="0" customWidth="1"/>
    <col min="2" max="5" width="9.28125" style="0" customWidth="1"/>
    <col min="6" max="6" width="36.421875" style="0" customWidth="1"/>
    <col min="7" max="10" width="9.28125" style="0" customWidth="1"/>
  </cols>
  <sheetData>
    <row r="1" spans="8:10" ht="12.75">
      <c r="H1" s="849" t="s">
        <v>322</v>
      </c>
      <c r="I1" s="849"/>
      <c r="J1" s="849"/>
    </row>
    <row r="3" spans="2:12" ht="12.75">
      <c r="B3" s="850" t="s">
        <v>379</v>
      </c>
      <c r="C3" s="850"/>
      <c r="D3" s="850"/>
      <c r="E3" s="850"/>
      <c r="F3" s="850"/>
      <c r="G3" s="850"/>
      <c r="H3" s="850"/>
      <c r="I3" s="850"/>
      <c r="J3" s="850"/>
      <c r="K3" s="850"/>
      <c r="L3" s="850"/>
    </row>
    <row r="4" spans="1:12" ht="12.75">
      <c r="A4" s="124"/>
      <c r="B4" s="124"/>
      <c r="C4" s="124"/>
      <c r="D4" s="124"/>
      <c r="E4" s="124"/>
      <c r="F4" s="124"/>
      <c r="G4" s="124"/>
      <c r="H4" s="124"/>
      <c r="I4" s="124"/>
      <c r="J4" s="124"/>
      <c r="K4" s="124"/>
      <c r="L4" s="124"/>
    </row>
    <row r="5" spans="1:12" ht="13.5" thickBot="1">
      <c r="A5" s="140"/>
      <c r="B5" s="140"/>
      <c r="C5" s="140"/>
      <c r="D5" s="140"/>
      <c r="E5" s="140"/>
      <c r="F5" s="140"/>
      <c r="G5" s="140"/>
      <c r="H5" s="140"/>
      <c r="I5" t="s">
        <v>4</v>
      </c>
      <c r="J5" s="140"/>
      <c r="K5" s="141"/>
      <c r="L5" s="141"/>
    </row>
    <row r="6" spans="1:11" ht="24.75" thickBot="1">
      <c r="A6" s="142" t="s">
        <v>256</v>
      </c>
      <c r="B6" s="197" t="s">
        <v>340</v>
      </c>
      <c r="C6" s="191" t="s">
        <v>380</v>
      </c>
      <c r="D6" s="143" t="s">
        <v>381</v>
      </c>
      <c r="E6" s="143" t="s">
        <v>382</v>
      </c>
      <c r="F6" s="144" t="s">
        <v>257</v>
      </c>
      <c r="G6" s="197" t="s">
        <v>340</v>
      </c>
      <c r="H6" s="191" t="s">
        <v>380</v>
      </c>
      <c r="I6" s="143" t="s">
        <v>381</v>
      </c>
      <c r="J6" s="143" t="s">
        <v>382</v>
      </c>
      <c r="K6" s="145"/>
    </row>
    <row r="7" spans="1:11" ht="12.75">
      <c r="A7" s="146" t="s">
        <v>258</v>
      </c>
      <c r="B7" s="42">
        <v>307149</v>
      </c>
      <c r="C7" s="192">
        <v>401463</v>
      </c>
      <c r="D7" s="129">
        <v>273382</v>
      </c>
      <c r="E7" s="42">
        <v>263922</v>
      </c>
      <c r="F7" s="147" t="s">
        <v>216</v>
      </c>
      <c r="G7" s="42">
        <v>851598</v>
      </c>
      <c r="H7" s="42">
        <v>882678</v>
      </c>
      <c r="I7" s="146">
        <v>751133</v>
      </c>
      <c r="J7" s="42">
        <v>719479</v>
      </c>
      <c r="K7" s="141"/>
    </row>
    <row r="8" spans="1:11" ht="12.75">
      <c r="A8" s="148" t="s">
        <v>79</v>
      </c>
      <c r="B8" s="43">
        <v>352797</v>
      </c>
      <c r="C8" s="31">
        <v>309300</v>
      </c>
      <c r="D8" s="132">
        <v>364299</v>
      </c>
      <c r="E8" s="8">
        <v>368104</v>
      </c>
      <c r="F8" s="149" t="s">
        <v>259</v>
      </c>
      <c r="G8" s="43">
        <v>271915</v>
      </c>
      <c r="H8" s="43">
        <v>279246</v>
      </c>
      <c r="I8" s="148">
        <v>234392</v>
      </c>
      <c r="J8" s="43">
        <v>216887</v>
      </c>
      <c r="K8" s="141"/>
    </row>
    <row r="9" spans="1:11" ht="12.75">
      <c r="A9" s="148" t="s">
        <v>260</v>
      </c>
      <c r="B9" s="43">
        <v>3693</v>
      </c>
      <c r="C9" s="31">
        <v>2299</v>
      </c>
      <c r="D9" s="132">
        <v>2299</v>
      </c>
      <c r="E9" s="8">
        <v>4018</v>
      </c>
      <c r="F9" s="149" t="s">
        <v>289</v>
      </c>
      <c r="G9" s="43">
        <v>684445</v>
      </c>
      <c r="H9" s="43">
        <v>642938</v>
      </c>
      <c r="I9" s="148">
        <v>615855</v>
      </c>
      <c r="J9" s="43">
        <v>596621</v>
      </c>
      <c r="K9" s="141"/>
    </row>
    <row r="10" spans="1:11" ht="12.75">
      <c r="A10" s="148" t="s">
        <v>261</v>
      </c>
      <c r="B10" s="43">
        <v>8074</v>
      </c>
      <c r="C10" s="193">
        <v>6405</v>
      </c>
      <c r="D10" s="132">
        <v>6405</v>
      </c>
      <c r="E10" s="43">
        <v>6677</v>
      </c>
      <c r="F10" s="149" t="s">
        <v>262</v>
      </c>
      <c r="G10" s="132">
        <v>8995</v>
      </c>
      <c r="H10" s="132">
        <v>20000</v>
      </c>
      <c r="I10" s="148">
        <v>82752</v>
      </c>
      <c r="J10" s="132">
        <v>71435</v>
      </c>
      <c r="K10" s="141"/>
    </row>
    <row r="11" spans="1:11" ht="12.75">
      <c r="A11" s="148" t="s">
        <v>263</v>
      </c>
      <c r="B11" s="43">
        <v>119132</v>
      </c>
      <c r="C11" s="193">
        <v>117593</v>
      </c>
      <c r="D11" s="132">
        <v>107131</v>
      </c>
      <c r="E11" s="43">
        <v>108005</v>
      </c>
      <c r="F11" s="7" t="s">
        <v>314</v>
      </c>
      <c r="G11" s="43">
        <v>0</v>
      </c>
      <c r="H11" s="43">
        <v>0</v>
      </c>
      <c r="I11" s="29">
        <v>0</v>
      </c>
      <c r="J11" s="43">
        <v>0</v>
      </c>
      <c r="K11" s="141"/>
    </row>
    <row r="12" spans="1:11" ht="12.75">
      <c r="A12" s="148" t="s">
        <v>265</v>
      </c>
      <c r="B12" s="132">
        <v>0</v>
      </c>
      <c r="C12" s="194">
        <v>0</v>
      </c>
      <c r="D12" s="132">
        <v>0</v>
      </c>
      <c r="E12" s="132">
        <v>178</v>
      </c>
      <c r="F12" s="149" t="s">
        <v>264</v>
      </c>
      <c r="G12" s="132">
        <v>22740</v>
      </c>
      <c r="H12" s="132">
        <v>24685</v>
      </c>
      <c r="I12" s="148">
        <v>24854</v>
      </c>
      <c r="J12" s="132">
        <v>21111</v>
      </c>
      <c r="K12" s="141"/>
    </row>
    <row r="13" spans="1:11" ht="12.75">
      <c r="A13" s="148" t="s">
        <v>267</v>
      </c>
      <c r="B13" s="43">
        <v>538985</v>
      </c>
      <c r="C13" s="193">
        <v>541008</v>
      </c>
      <c r="D13" s="132">
        <v>563617</v>
      </c>
      <c r="E13" s="43">
        <v>581799</v>
      </c>
      <c r="F13" s="149" t="s">
        <v>266</v>
      </c>
      <c r="G13" s="43">
        <v>30673</v>
      </c>
      <c r="H13" s="43">
        <v>34143</v>
      </c>
      <c r="I13" s="148">
        <v>42711</v>
      </c>
      <c r="J13" s="43">
        <v>39986</v>
      </c>
      <c r="K13" s="141"/>
    </row>
    <row r="14" spans="1:11" ht="12.75">
      <c r="A14" s="148" t="s">
        <v>269</v>
      </c>
      <c r="B14" s="43">
        <v>1611</v>
      </c>
      <c r="C14" s="193">
        <v>0</v>
      </c>
      <c r="D14" s="132">
        <v>470</v>
      </c>
      <c r="E14" s="43">
        <v>625</v>
      </c>
      <c r="F14" s="149" t="s">
        <v>268</v>
      </c>
      <c r="G14" s="43">
        <v>495</v>
      </c>
      <c r="H14" s="43">
        <v>567</v>
      </c>
      <c r="I14" s="148">
        <v>182</v>
      </c>
      <c r="J14" s="43">
        <v>1614</v>
      </c>
      <c r="K14" s="141"/>
    </row>
    <row r="15" spans="1:11" ht="12.75">
      <c r="A15" s="148" t="s">
        <v>509</v>
      </c>
      <c r="B15" s="43">
        <v>29990</v>
      </c>
      <c r="C15" s="193">
        <v>209608</v>
      </c>
      <c r="D15" s="132">
        <v>241937</v>
      </c>
      <c r="E15" s="43">
        <v>121436</v>
      </c>
      <c r="F15" s="149" t="s">
        <v>58</v>
      </c>
      <c r="G15" s="43">
        <v>36599</v>
      </c>
      <c r="H15" s="43">
        <v>33350</v>
      </c>
      <c r="I15" s="148">
        <v>68350</v>
      </c>
      <c r="J15" s="43">
        <v>63024</v>
      </c>
      <c r="K15" s="141"/>
    </row>
    <row r="16" spans="1:11" ht="12.75">
      <c r="A16" s="150" t="s">
        <v>281</v>
      </c>
      <c r="B16" s="132">
        <v>0</v>
      </c>
      <c r="C16" s="194">
        <v>0</v>
      </c>
      <c r="D16" s="132">
        <v>0</v>
      </c>
      <c r="E16" s="132">
        <v>0</v>
      </c>
      <c r="F16" s="149" t="s">
        <v>279</v>
      </c>
      <c r="G16" s="43">
        <v>20621</v>
      </c>
      <c r="H16" s="43">
        <v>54972</v>
      </c>
      <c r="I16" s="148">
        <v>80392</v>
      </c>
      <c r="J16" s="43">
        <v>74746</v>
      </c>
      <c r="K16" s="141"/>
    </row>
    <row r="17" spans="1:11" ht="12.75">
      <c r="A17" s="148" t="s">
        <v>283</v>
      </c>
      <c r="B17" s="43">
        <v>1592</v>
      </c>
      <c r="C17" s="193">
        <v>706585</v>
      </c>
      <c r="D17" s="132">
        <v>711067</v>
      </c>
      <c r="E17" s="43">
        <v>7711</v>
      </c>
      <c r="F17" s="149" t="s">
        <v>159</v>
      </c>
      <c r="G17" s="43">
        <v>110107</v>
      </c>
      <c r="H17" s="43">
        <v>899673</v>
      </c>
      <c r="I17" s="148">
        <v>1137986</v>
      </c>
      <c r="J17" s="43">
        <v>95017</v>
      </c>
      <c r="K17" s="141"/>
    </row>
    <row r="18" spans="1:11" ht="12.75">
      <c r="A18" s="148" t="s">
        <v>285</v>
      </c>
      <c r="B18" s="43">
        <v>12231</v>
      </c>
      <c r="C18" s="193">
        <v>11400</v>
      </c>
      <c r="D18" s="132">
        <v>7905</v>
      </c>
      <c r="E18" s="43">
        <v>5001</v>
      </c>
      <c r="F18" s="149" t="s">
        <v>282</v>
      </c>
      <c r="G18" s="132">
        <v>9557</v>
      </c>
      <c r="H18" s="132">
        <v>38560</v>
      </c>
      <c r="I18" s="148">
        <v>54060</v>
      </c>
      <c r="J18" s="132">
        <v>48605</v>
      </c>
      <c r="K18" s="141"/>
    </row>
    <row r="19" spans="1:11" ht="12.75">
      <c r="A19" s="148" t="s">
        <v>286</v>
      </c>
      <c r="B19" s="132">
        <v>0</v>
      </c>
      <c r="C19" s="194">
        <v>0</v>
      </c>
      <c r="D19" s="132">
        <v>0</v>
      </c>
      <c r="E19" s="132">
        <v>0</v>
      </c>
      <c r="F19" s="149" t="s">
        <v>284</v>
      </c>
      <c r="G19" s="132">
        <v>0</v>
      </c>
      <c r="H19" s="132">
        <v>0</v>
      </c>
      <c r="I19" s="148">
        <v>0</v>
      </c>
      <c r="J19" s="132">
        <v>0</v>
      </c>
      <c r="K19" s="141"/>
    </row>
    <row r="20" spans="1:11" ht="12.75">
      <c r="A20" s="148" t="s">
        <v>350</v>
      </c>
      <c r="B20" s="43">
        <v>1167</v>
      </c>
      <c r="C20" s="193">
        <v>650</v>
      </c>
      <c r="D20" s="132">
        <v>650</v>
      </c>
      <c r="E20" s="43">
        <v>855</v>
      </c>
      <c r="F20" s="149" t="s">
        <v>271</v>
      </c>
      <c r="G20" s="132">
        <v>850</v>
      </c>
      <c r="H20" s="132">
        <v>0</v>
      </c>
      <c r="I20" s="148">
        <v>0</v>
      </c>
      <c r="J20" s="132">
        <v>750</v>
      </c>
      <c r="K20" s="141"/>
    </row>
    <row r="21" spans="1:11" ht="12.75">
      <c r="A21" s="148" t="s">
        <v>91</v>
      </c>
      <c r="B21" s="132">
        <v>59670</v>
      </c>
      <c r="C21" s="194">
        <v>384231</v>
      </c>
      <c r="D21" s="132">
        <v>509442</v>
      </c>
      <c r="E21" s="132">
        <v>299442</v>
      </c>
      <c r="F21" s="149" t="s">
        <v>343</v>
      </c>
      <c r="G21" s="132">
        <v>150</v>
      </c>
      <c r="H21" s="132">
        <v>0</v>
      </c>
      <c r="I21" s="148">
        <v>0</v>
      </c>
      <c r="J21" s="132">
        <v>0</v>
      </c>
      <c r="K21" s="141"/>
    </row>
    <row r="22" spans="1:11" ht="12.75">
      <c r="A22" s="148" t="s">
        <v>273</v>
      </c>
      <c r="B22" s="132">
        <v>657853</v>
      </c>
      <c r="C22" s="194">
        <v>598037</v>
      </c>
      <c r="D22" s="132">
        <v>532976</v>
      </c>
      <c r="E22" s="132">
        <v>503606</v>
      </c>
      <c r="F22" s="149" t="s">
        <v>272</v>
      </c>
      <c r="G22" s="132">
        <v>0</v>
      </c>
      <c r="H22" s="132">
        <v>44384</v>
      </c>
      <c r="I22" s="148">
        <v>50530</v>
      </c>
      <c r="J22" s="132">
        <v>0</v>
      </c>
      <c r="K22" s="141"/>
    </row>
    <row r="23" spans="1:11" ht="12.75">
      <c r="A23" s="16" t="s">
        <v>315</v>
      </c>
      <c r="B23" s="43">
        <v>265</v>
      </c>
      <c r="C23" s="193"/>
      <c r="D23" s="43"/>
      <c r="E23" s="43">
        <v>270</v>
      </c>
      <c r="F23" s="149" t="s">
        <v>490</v>
      </c>
      <c r="G23" s="132">
        <v>0</v>
      </c>
      <c r="H23" s="132">
        <v>380000</v>
      </c>
      <c r="I23" s="148">
        <v>225000</v>
      </c>
      <c r="J23" s="132">
        <v>0</v>
      </c>
      <c r="K23" s="141"/>
    </row>
    <row r="24" spans="1:11" ht="12.75">
      <c r="A24" s="153" t="s">
        <v>342</v>
      </c>
      <c r="B24" s="190">
        <v>1000000</v>
      </c>
      <c r="C24" s="195">
        <v>0</v>
      </c>
      <c r="D24" s="190">
        <v>0</v>
      </c>
      <c r="E24" s="190">
        <v>0</v>
      </c>
      <c r="F24" s="149" t="s">
        <v>274</v>
      </c>
      <c r="G24" s="132">
        <v>291459</v>
      </c>
      <c r="H24" s="132">
        <v>0</v>
      </c>
      <c r="I24" s="148">
        <v>0</v>
      </c>
      <c r="J24" s="132">
        <v>10000</v>
      </c>
      <c r="K24" s="141"/>
    </row>
    <row r="25" spans="1:11" ht="12.75">
      <c r="A25" s="16"/>
      <c r="B25" s="43"/>
      <c r="C25" s="193"/>
      <c r="D25" s="43"/>
      <c r="E25" s="43"/>
      <c r="F25" s="151" t="s">
        <v>287</v>
      </c>
      <c r="G25" s="152">
        <v>236760</v>
      </c>
      <c r="H25" s="152">
        <v>7663</v>
      </c>
      <c r="I25" s="153">
        <v>7663</v>
      </c>
      <c r="J25" s="152">
        <v>880</v>
      </c>
      <c r="K25" s="141"/>
    </row>
    <row r="26" spans="1:11" ht="12.75">
      <c r="A26" s="16"/>
      <c r="B26" s="43"/>
      <c r="C26" s="193"/>
      <c r="D26" s="43"/>
      <c r="E26" s="43"/>
      <c r="F26" s="131" t="s">
        <v>316</v>
      </c>
      <c r="G26" s="43">
        <v>7803</v>
      </c>
      <c r="H26" s="43">
        <v>0</v>
      </c>
      <c r="I26" s="130">
        <v>0</v>
      </c>
      <c r="J26" s="43">
        <v>6783</v>
      </c>
      <c r="K26" s="141"/>
    </row>
    <row r="27" spans="1:11" ht="12.75">
      <c r="A27" s="16"/>
      <c r="B27" s="32"/>
      <c r="C27" s="481"/>
      <c r="D27" s="32"/>
      <c r="E27" s="32"/>
      <c r="F27" s="17"/>
      <c r="G27" s="43"/>
      <c r="H27" s="43"/>
      <c r="I27" s="482"/>
      <c r="J27" s="43"/>
      <c r="K27" s="141"/>
    </row>
    <row r="28" spans="1:11" ht="13.5" thickBot="1">
      <c r="A28" s="16" t="s">
        <v>492</v>
      </c>
      <c r="B28" s="479">
        <v>-4509</v>
      </c>
      <c r="C28" s="480">
        <v>0</v>
      </c>
      <c r="D28" s="479">
        <v>0</v>
      </c>
      <c r="E28" s="479">
        <v>-2725</v>
      </c>
      <c r="F28" s="16" t="s">
        <v>491</v>
      </c>
      <c r="G28" s="43">
        <v>29995</v>
      </c>
      <c r="H28" s="43">
        <v>0</v>
      </c>
      <c r="I28" s="198">
        <v>0</v>
      </c>
      <c r="J28" s="43">
        <v>-18605</v>
      </c>
      <c r="K28" s="154"/>
    </row>
    <row r="29" spans="1:11" ht="13.5" thickBot="1">
      <c r="A29" s="133" t="s">
        <v>38</v>
      </c>
      <c r="B29" s="133">
        <f>SUM(B7:B28)</f>
        <v>3089700</v>
      </c>
      <c r="C29" s="133">
        <f>SUM(C7:C28)</f>
        <v>3288579</v>
      </c>
      <c r="D29" s="133">
        <f>SUM(D7:D28)</f>
        <v>3321580</v>
      </c>
      <c r="E29" s="133">
        <f>SUM(E7:E28)</f>
        <v>2268924</v>
      </c>
      <c r="F29" s="133" t="s">
        <v>275</v>
      </c>
      <c r="G29" s="163">
        <f>SUM(G7:G28)</f>
        <v>2614762</v>
      </c>
      <c r="H29" s="163">
        <f>SUM(H7:H28)</f>
        <v>3342859</v>
      </c>
      <c r="I29" s="163">
        <f>SUM(I7:I28)</f>
        <v>3375860</v>
      </c>
      <c r="J29" s="133">
        <f>SUM(J7:J28)</f>
        <v>1948333</v>
      </c>
      <c r="K29" s="141"/>
    </row>
    <row r="30" spans="1:11" ht="13.5" thickBot="1">
      <c r="A30" s="133" t="s">
        <v>276</v>
      </c>
      <c r="B30" s="133">
        <v>347000</v>
      </c>
      <c r="C30" s="133">
        <v>54280</v>
      </c>
      <c r="D30" s="133">
        <v>54280</v>
      </c>
      <c r="E30" s="133">
        <v>0</v>
      </c>
      <c r="F30" s="140"/>
      <c r="G30" s="140"/>
      <c r="H30" s="140"/>
      <c r="I30" s="140"/>
      <c r="J30" s="140"/>
      <c r="K30" s="141"/>
    </row>
    <row r="31" spans="1:11" ht="12.75">
      <c r="A31" s="138" t="s">
        <v>288</v>
      </c>
      <c r="B31" s="139">
        <v>30000</v>
      </c>
      <c r="C31" s="139">
        <v>0</v>
      </c>
      <c r="D31" s="139">
        <v>0</v>
      </c>
      <c r="E31" s="139">
        <v>0</v>
      </c>
      <c r="F31" s="140"/>
      <c r="G31" s="140"/>
      <c r="H31" s="140"/>
      <c r="I31" s="140"/>
      <c r="J31" s="140"/>
      <c r="K31" s="141"/>
    </row>
    <row r="32" spans="1:11" ht="13.5" thickBot="1">
      <c r="A32" s="134" t="s">
        <v>493</v>
      </c>
      <c r="B32" s="135">
        <v>317000</v>
      </c>
      <c r="C32" s="135">
        <v>54280</v>
      </c>
      <c r="D32" s="135">
        <v>54280</v>
      </c>
      <c r="E32" s="135">
        <v>0</v>
      </c>
      <c r="K32" s="124"/>
    </row>
  </sheetData>
  <mergeCells count="2">
    <mergeCell ref="H1:J1"/>
    <mergeCell ref="B3:L3"/>
  </mergeCells>
  <printOptions/>
  <pageMargins left="0.75" right="0.75" top="1" bottom="1" header="0.5" footer="0.5"/>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5"/>
  <sheetViews>
    <sheetView workbookViewId="0" topLeftCell="A1">
      <selection activeCell="E18" sqref="E18"/>
    </sheetView>
  </sheetViews>
  <sheetFormatPr defaultColWidth="9.140625" defaultRowHeight="12.75"/>
  <cols>
    <col min="1" max="1" width="36.28125" style="0" customWidth="1"/>
    <col min="2" max="5" width="9.28125" style="0" customWidth="1"/>
    <col min="6" max="6" width="36.421875" style="0" customWidth="1"/>
    <col min="7" max="10" width="9.28125" style="0" customWidth="1"/>
  </cols>
  <sheetData>
    <row r="1" spans="8:10" ht="12.75">
      <c r="H1" s="849" t="s">
        <v>321</v>
      </c>
      <c r="I1" s="849"/>
      <c r="J1" s="849"/>
    </row>
    <row r="2" spans="8:10" ht="12.75">
      <c r="H2" s="2"/>
      <c r="I2" s="2"/>
      <c r="J2" s="2"/>
    </row>
    <row r="4" spans="2:10" ht="12.75">
      <c r="B4" s="850" t="s">
        <v>383</v>
      </c>
      <c r="C4" s="850"/>
      <c r="D4" s="850"/>
      <c r="E4" s="850"/>
      <c r="F4" s="850"/>
      <c r="G4" s="850"/>
      <c r="H4" s="850"/>
      <c r="I4" s="850"/>
      <c r="J4" s="850"/>
    </row>
    <row r="5" spans="2:10" ht="12.75">
      <c r="B5" s="652"/>
      <c r="C5" s="652"/>
      <c r="D5" s="652"/>
      <c r="E5" s="652"/>
      <c r="F5" s="652"/>
      <c r="G5" s="652"/>
      <c r="H5" s="652"/>
      <c r="I5" s="652"/>
      <c r="J5" s="652"/>
    </row>
    <row r="6" spans="1:10" ht="12.75">
      <c r="A6" s="124"/>
      <c r="B6" s="124"/>
      <c r="C6" s="124"/>
      <c r="D6" s="124"/>
      <c r="E6" s="124"/>
      <c r="F6" s="124"/>
      <c r="G6" s="124"/>
      <c r="H6" s="124"/>
      <c r="I6" s="124"/>
      <c r="J6" s="124"/>
    </row>
    <row r="7" ht="13.5" thickBot="1">
      <c r="I7" t="s">
        <v>4</v>
      </c>
    </row>
    <row r="8" spans="1:10" ht="24.75" thickBot="1">
      <c r="A8" s="125" t="s">
        <v>256</v>
      </c>
      <c r="B8" s="197" t="s">
        <v>340</v>
      </c>
      <c r="C8" s="191" t="s">
        <v>380</v>
      </c>
      <c r="D8" s="143" t="s">
        <v>381</v>
      </c>
      <c r="E8" s="197" t="s">
        <v>382</v>
      </c>
      <c r="F8" s="126" t="s">
        <v>257</v>
      </c>
      <c r="G8" s="197" t="s">
        <v>340</v>
      </c>
      <c r="H8" s="200" t="s">
        <v>380</v>
      </c>
      <c r="I8" s="197" t="s">
        <v>381</v>
      </c>
      <c r="J8" s="197" t="s">
        <v>382</v>
      </c>
    </row>
    <row r="9" spans="1:10" ht="12.75">
      <c r="A9" s="127" t="s">
        <v>258</v>
      </c>
      <c r="B9" s="42">
        <v>307149</v>
      </c>
      <c r="C9" s="483">
        <v>401463</v>
      </c>
      <c r="D9" s="486">
        <v>273382</v>
      </c>
      <c r="E9" s="42">
        <v>263922</v>
      </c>
      <c r="F9" s="128" t="s">
        <v>216</v>
      </c>
      <c r="G9" s="42">
        <v>851598</v>
      </c>
      <c r="H9" s="483">
        <v>882678</v>
      </c>
      <c r="I9" s="483">
        <v>751133</v>
      </c>
      <c r="J9" s="42">
        <v>719479</v>
      </c>
    </row>
    <row r="10" spans="1:10" ht="12.75">
      <c r="A10" s="130" t="s">
        <v>79</v>
      </c>
      <c r="B10" s="43">
        <v>331341</v>
      </c>
      <c r="C10" s="484">
        <v>288300</v>
      </c>
      <c r="D10" s="484">
        <v>343299</v>
      </c>
      <c r="E10" s="43">
        <v>346777</v>
      </c>
      <c r="F10" s="131" t="s">
        <v>259</v>
      </c>
      <c r="G10" s="43">
        <v>271915</v>
      </c>
      <c r="H10" s="484">
        <v>279246</v>
      </c>
      <c r="I10" s="484">
        <v>234392</v>
      </c>
      <c r="J10" s="43">
        <v>216887</v>
      </c>
    </row>
    <row r="11" spans="1:10" ht="12.75">
      <c r="A11" s="130" t="s">
        <v>260</v>
      </c>
      <c r="B11" s="43">
        <v>3693</v>
      </c>
      <c r="C11" s="484">
        <v>2299</v>
      </c>
      <c r="D11" s="484">
        <v>2299</v>
      </c>
      <c r="E11" s="43">
        <v>4018</v>
      </c>
      <c r="F11" s="131" t="s">
        <v>217</v>
      </c>
      <c r="G11" s="43">
        <v>684445</v>
      </c>
      <c r="H11" s="484">
        <v>642938</v>
      </c>
      <c r="I11" s="485">
        <v>615855</v>
      </c>
      <c r="J11" s="43">
        <v>596621</v>
      </c>
    </row>
    <row r="12" spans="1:10" ht="12.75">
      <c r="A12" s="130" t="s">
        <v>261</v>
      </c>
      <c r="B12" s="43">
        <v>8074</v>
      </c>
      <c r="C12" s="484">
        <v>6405</v>
      </c>
      <c r="D12" s="484">
        <v>6405</v>
      </c>
      <c r="E12" s="43">
        <v>6677</v>
      </c>
      <c r="F12" s="131" t="s">
        <v>262</v>
      </c>
      <c r="G12" s="132">
        <v>8995</v>
      </c>
      <c r="H12" s="484">
        <v>20000</v>
      </c>
      <c r="I12" s="485">
        <v>82752</v>
      </c>
      <c r="J12" s="132">
        <v>71435</v>
      </c>
    </row>
    <row r="13" spans="1:10" ht="12.75">
      <c r="A13" s="130" t="s">
        <v>263</v>
      </c>
      <c r="B13" s="43">
        <v>119132</v>
      </c>
      <c r="C13" s="484">
        <v>109341</v>
      </c>
      <c r="D13" s="484">
        <v>98879</v>
      </c>
      <c r="E13" s="43">
        <v>108005</v>
      </c>
      <c r="F13" s="131" t="s">
        <v>314</v>
      </c>
      <c r="G13" s="43">
        <v>0</v>
      </c>
      <c r="H13" s="484">
        <v>0</v>
      </c>
      <c r="I13" s="484">
        <v>0</v>
      </c>
      <c r="J13" s="43">
        <v>0</v>
      </c>
    </row>
    <row r="14" spans="1:10" ht="12.75">
      <c r="A14" s="130" t="s">
        <v>265</v>
      </c>
      <c r="B14" s="43">
        <v>0</v>
      </c>
      <c r="C14" s="484">
        <v>0</v>
      </c>
      <c r="D14" s="484">
        <v>0</v>
      </c>
      <c r="E14" s="43">
        <v>178</v>
      </c>
      <c r="F14" s="131" t="s">
        <v>264</v>
      </c>
      <c r="G14" s="132">
        <v>22740</v>
      </c>
      <c r="H14" s="484">
        <v>24685</v>
      </c>
      <c r="I14" s="484">
        <v>24854</v>
      </c>
      <c r="J14" s="132">
        <v>21111</v>
      </c>
    </row>
    <row r="15" spans="1:10" ht="12.75">
      <c r="A15" s="130" t="s">
        <v>267</v>
      </c>
      <c r="B15" s="43">
        <v>538985</v>
      </c>
      <c r="C15" s="484">
        <v>541008</v>
      </c>
      <c r="D15" s="484">
        <v>563617</v>
      </c>
      <c r="E15" s="43">
        <v>581799</v>
      </c>
      <c r="F15" s="131" t="s">
        <v>266</v>
      </c>
      <c r="G15" s="43">
        <v>30673</v>
      </c>
      <c r="H15" s="484">
        <v>34143</v>
      </c>
      <c r="I15" s="484">
        <v>42711</v>
      </c>
      <c r="J15" s="43">
        <v>39986</v>
      </c>
    </row>
    <row r="16" spans="1:12" ht="12.75">
      <c r="A16" s="130" t="s">
        <v>269</v>
      </c>
      <c r="B16" s="43">
        <v>1611</v>
      </c>
      <c r="C16" s="484">
        <v>0</v>
      </c>
      <c r="D16" s="484">
        <v>470</v>
      </c>
      <c r="E16" s="43">
        <v>625</v>
      </c>
      <c r="F16" s="131" t="s">
        <v>268</v>
      </c>
      <c r="G16" s="43">
        <v>495</v>
      </c>
      <c r="H16" s="484">
        <v>567</v>
      </c>
      <c r="I16" s="484">
        <v>182</v>
      </c>
      <c r="J16" s="43">
        <v>1614</v>
      </c>
      <c r="K16" s="137"/>
      <c r="L16" s="124"/>
    </row>
    <row r="17" spans="1:10" ht="12.75">
      <c r="A17" s="130" t="s">
        <v>270</v>
      </c>
      <c r="B17" s="43">
        <v>437</v>
      </c>
      <c r="C17" s="484">
        <v>650</v>
      </c>
      <c r="D17" s="484">
        <v>650</v>
      </c>
      <c r="E17" s="43">
        <v>855</v>
      </c>
      <c r="F17" s="131" t="s">
        <v>58</v>
      </c>
      <c r="G17" s="43">
        <v>7794</v>
      </c>
      <c r="H17" s="484">
        <v>8350</v>
      </c>
      <c r="I17" s="484">
        <v>8350</v>
      </c>
      <c r="J17" s="43">
        <v>3497</v>
      </c>
    </row>
    <row r="18" spans="1:10" ht="12.75">
      <c r="A18" s="130" t="s">
        <v>91</v>
      </c>
      <c r="B18" s="43">
        <v>59670</v>
      </c>
      <c r="C18" s="484">
        <v>4231</v>
      </c>
      <c r="D18" s="484">
        <v>23109</v>
      </c>
      <c r="E18" s="43">
        <v>18878</v>
      </c>
      <c r="F18" s="131" t="s">
        <v>271</v>
      </c>
      <c r="G18" s="43">
        <v>850</v>
      </c>
      <c r="H18" s="484">
        <v>0</v>
      </c>
      <c r="I18" s="484">
        <v>0</v>
      </c>
      <c r="J18" s="43">
        <v>750</v>
      </c>
    </row>
    <row r="19" spans="1:10" ht="12.75">
      <c r="A19" s="130" t="s">
        <v>273</v>
      </c>
      <c r="B19" s="43">
        <v>640879</v>
      </c>
      <c r="C19" s="484">
        <v>598037</v>
      </c>
      <c r="D19" s="485">
        <v>503606</v>
      </c>
      <c r="E19" s="43">
        <v>503606</v>
      </c>
      <c r="F19" s="131" t="s">
        <v>272</v>
      </c>
      <c r="G19" s="43">
        <v>0</v>
      </c>
      <c r="H19" s="484">
        <v>44384</v>
      </c>
      <c r="I19" s="484">
        <v>50530</v>
      </c>
      <c r="J19" s="43">
        <v>0</v>
      </c>
    </row>
    <row r="20" spans="1:10" ht="12.75">
      <c r="A20" s="130"/>
      <c r="B20" s="43"/>
      <c r="C20" s="31"/>
      <c r="D20" s="43"/>
      <c r="E20" s="43"/>
      <c r="F20" s="131" t="s">
        <v>274</v>
      </c>
      <c r="G20" s="43">
        <v>291459</v>
      </c>
      <c r="H20" s="131"/>
      <c r="I20" s="43"/>
      <c r="J20" s="43">
        <v>10000</v>
      </c>
    </row>
    <row r="21" spans="1:10" ht="12.75">
      <c r="A21" s="130"/>
      <c r="B21" s="43"/>
      <c r="C21" s="193"/>
      <c r="D21" s="43"/>
      <c r="E21" s="43"/>
      <c r="F21" s="131"/>
      <c r="G21" s="43"/>
      <c r="H21" s="131"/>
      <c r="I21" s="43"/>
      <c r="J21" s="43"/>
    </row>
    <row r="22" spans="1:10" ht="13.5" thickBot="1">
      <c r="A22" s="16" t="s">
        <v>492</v>
      </c>
      <c r="B22" s="119">
        <v>-4509</v>
      </c>
      <c r="C22" s="196"/>
      <c r="D22" s="119"/>
      <c r="E22" s="119">
        <v>-2725</v>
      </c>
      <c r="F22" s="17" t="s">
        <v>491</v>
      </c>
      <c r="G22" s="43">
        <v>29995</v>
      </c>
      <c r="H22" s="131"/>
      <c r="I22" s="119"/>
      <c r="J22" s="43">
        <v>-18605</v>
      </c>
    </row>
    <row r="23" spans="1:10" ht="13.5" thickBot="1">
      <c r="A23" s="163" t="s">
        <v>38</v>
      </c>
      <c r="B23" s="133">
        <f>SUM(B9:B22)</f>
        <v>2006462</v>
      </c>
      <c r="C23" s="199">
        <f>SUM(C9:C22)</f>
        <v>1951734</v>
      </c>
      <c r="D23" s="133">
        <f>SUM(D9:D22)</f>
        <v>1815716</v>
      </c>
      <c r="E23" s="133">
        <f>SUM(E9:E22)</f>
        <v>1832615</v>
      </c>
      <c r="F23" s="201" t="s">
        <v>275</v>
      </c>
      <c r="G23" s="133">
        <f>SUM(G9:G22)</f>
        <v>2200959</v>
      </c>
      <c r="H23" s="201">
        <f>SUM(H9:H22)</f>
        <v>1936991</v>
      </c>
      <c r="I23" s="133">
        <f>SUM(I9:I22)</f>
        <v>1810759</v>
      </c>
      <c r="J23" s="133">
        <f>SUM(J9:J22)</f>
        <v>1662775</v>
      </c>
    </row>
    <row r="24" spans="1:5" ht="13.5" thickBot="1">
      <c r="A24" s="487" t="s">
        <v>494</v>
      </c>
      <c r="B24" s="133">
        <v>194497</v>
      </c>
      <c r="C24" s="133">
        <v>-14743</v>
      </c>
      <c r="D24" s="133">
        <f>I23-D23</f>
        <v>-4957</v>
      </c>
      <c r="E24" s="133">
        <f>J23-E23</f>
        <v>-169840</v>
      </c>
    </row>
    <row r="25" spans="1:5" ht="13.5" thickBot="1">
      <c r="A25" s="134" t="s">
        <v>384</v>
      </c>
      <c r="B25" s="135">
        <v>0</v>
      </c>
      <c r="C25" s="135">
        <v>54280</v>
      </c>
      <c r="D25" s="135">
        <v>54280</v>
      </c>
      <c r="E25" s="135">
        <v>0</v>
      </c>
    </row>
  </sheetData>
  <mergeCells count="2">
    <mergeCell ref="H1:J1"/>
    <mergeCell ref="B4:J4"/>
  </mergeCells>
  <printOptions/>
  <pageMargins left="0.75" right="0.75" top="1" bottom="1" header="0.5" footer="0.5"/>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L25"/>
  <sheetViews>
    <sheetView workbookViewId="0" topLeftCell="C1">
      <selection activeCell="F28" sqref="F28"/>
    </sheetView>
  </sheetViews>
  <sheetFormatPr defaultColWidth="9.140625" defaultRowHeight="12.75"/>
  <cols>
    <col min="1" max="1" width="36.421875" style="0" customWidth="1"/>
    <col min="2" max="5" width="9.28125" style="0" customWidth="1"/>
    <col min="6" max="6" width="36.421875" style="0" customWidth="1"/>
    <col min="7" max="10" width="9.28125" style="0" customWidth="1"/>
  </cols>
  <sheetData>
    <row r="1" spans="8:10" ht="12.75">
      <c r="H1" s="849" t="s">
        <v>323</v>
      </c>
      <c r="I1" s="849"/>
      <c r="J1" s="849"/>
    </row>
    <row r="2" spans="8:10" ht="12.75">
      <c r="H2" s="2"/>
      <c r="I2" s="2"/>
      <c r="J2" s="2"/>
    </row>
    <row r="3" spans="8:10" ht="12.75">
      <c r="H3" s="2"/>
      <c r="I3" s="2"/>
      <c r="J3" s="2"/>
    </row>
    <row r="5" ht="12.75">
      <c r="B5" s="136" t="s">
        <v>385</v>
      </c>
    </row>
    <row r="6" ht="12.75">
      <c r="B6" s="136"/>
    </row>
    <row r="7" ht="12.75">
      <c r="B7" s="136"/>
    </row>
    <row r="9" ht="13.5" thickBot="1">
      <c r="I9" t="s">
        <v>4</v>
      </c>
    </row>
    <row r="10" spans="1:10" ht="24.75" thickBot="1">
      <c r="A10" s="125" t="s">
        <v>256</v>
      </c>
      <c r="B10" s="197" t="s">
        <v>340</v>
      </c>
      <c r="C10" s="200" t="s">
        <v>380</v>
      </c>
      <c r="D10" s="197" t="s">
        <v>381</v>
      </c>
      <c r="E10" s="197" t="s">
        <v>382</v>
      </c>
      <c r="F10" s="126" t="s">
        <v>257</v>
      </c>
      <c r="G10" s="197" t="s">
        <v>340</v>
      </c>
      <c r="H10" s="200" t="s">
        <v>380</v>
      </c>
      <c r="I10" s="197" t="s">
        <v>381</v>
      </c>
      <c r="J10" s="197" t="s">
        <v>382</v>
      </c>
    </row>
    <row r="11" spans="1:10" ht="12.75">
      <c r="A11" s="130" t="s">
        <v>277</v>
      </c>
      <c r="B11" s="42">
        <v>21456</v>
      </c>
      <c r="C11" s="483">
        <v>21000</v>
      </c>
      <c r="D11" s="483">
        <v>21000</v>
      </c>
      <c r="E11" s="42">
        <v>21327</v>
      </c>
      <c r="F11" s="131" t="s">
        <v>58</v>
      </c>
      <c r="G11" s="42">
        <v>28805</v>
      </c>
      <c r="H11" s="483">
        <v>25000</v>
      </c>
      <c r="I11" s="483">
        <v>60000</v>
      </c>
      <c r="J11" s="42">
        <v>59527</v>
      </c>
    </row>
    <row r="12" spans="1:10" ht="12.75">
      <c r="A12" s="130" t="s">
        <v>278</v>
      </c>
      <c r="B12" s="43">
        <v>0</v>
      </c>
      <c r="C12" s="484">
        <v>8252</v>
      </c>
      <c r="D12" s="484">
        <v>8252</v>
      </c>
      <c r="E12" s="43">
        <v>0</v>
      </c>
      <c r="F12" s="131" t="s">
        <v>279</v>
      </c>
      <c r="G12" s="43">
        <v>20621</v>
      </c>
      <c r="H12" s="484">
        <v>54972</v>
      </c>
      <c r="I12" s="484">
        <v>80392</v>
      </c>
      <c r="J12" s="43">
        <v>74746</v>
      </c>
    </row>
    <row r="13" spans="1:10" ht="12.75">
      <c r="A13" s="130" t="s">
        <v>280</v>
      </c>
      <c r="B13" s="43">
        <v>29990</v>
      </c>
      <c r="C13" s="484">
        <v>209608</v>
      </c>
      <c r="D13" s="485">
        <v>241937</v>
      </c>
      <c r="E13" s="43">
        <v>121436</v>
      </c>
      <c r="F13" s="131" t="s">
        <v>159</v>
      </c>
      <c r="G13" s="43">
        <v>110107</v>
      </c>
      <c r="H13" s="484">
        <v>899673</v>
      </c>
      <c r="I13" s="484">
        <v>1137986</v>
      </c>
      <c r="J13" s="43">
        <v>95017</v>
      </c>
    </row>
    <row r="14" spans="1:12" ht="12.75">
      <c r="A14" s="137" t="s">
        <v>281</v>
      </c>
      <c r="B14" s="43">
        <v>0</v>
      </c>
      <c r="C14" s="484">
        <v>0</v>
      </c>
      <c r="D14" s="484">
        <v>0</v>
      </c>
      <c r="E14" s="43">
        <v>0</v>
      </c>
      <c r="F14" s="131" t="s">
        <v>282</v>
      </c>
      <c r="G14" s="43">
        <v>9557</v>
      </c>
      <c r="H14" s="484">
        <v>38560</v>
      </c>
      <c r="I14" s="484">
        <v>54060</v>
      </c>
      <c r="J14" s="43">
        <v>48605</v>
      </c>
      <c r="K14" s="137"/>
      <c r="L14" s="124"/>
    </row>
    <row r="15" spans="1:10" ht="12.75">
      <c r="A15" s="130" t="s">
        <v>283</v>
      </c>
      <c r="B15" s="43">
        <v>1592</v>
      </c>
      <c r="C15" s="484">
        <v>706585</v>
      </c>
      <c r="D15" s="484">
        <v>711067</v>
      </c>
      <c r="E15" s="43">
        <v>7711</v>
      </c>
      <c r="F15" s="131" t="s">
        <v>284</v>
      </c>
      <c r="G15" s="43">
        <v>0</v>
      </c>
      <c r="H15" s="484">
        <v>0</v>
      </c>
      <c r="I15" s="484">
        <v>0</v>
      </c>
      <c r="J15" s="43">
        <v>0</v>
      </c>
    </row>
    <row r="16" spans="1:10" ht="12.75">
      <c r="A16" s="130" t="s">
        <v>285</v>
      </c>
      <c r="B16" s="43">
        <v>12231</v>
      </c>
      <c r="C16" s="484">
        <v>11400</v>
      </c>
      <c r="D16" s="484">
        <v>7905</v>
      </c>
      <c r="E16" s="43">
        <v>5001</v>
      </c>
      <c r="F16" s="131" t="s">
        <v>271</v>
      </c>
      <c r="G16" s="43">
        <v>0</v>
      </c>
      <c r="H16" s="484">
        <v>0</v>
      </c>
      <c r="I16" s="484">
        <v>0</v>
      </c>
      <c r="J16" s="43">
        <v>0</v>
      </c>
    </row>
    <row r="17" spans="1:10" ht="12.75">
      <c r="A17" s="130" t="s">
        <v>286</v>
      </c>
      <c r="B17" s="43">
        <v>0</v>
      </c>
      <c r="C17" s="484">
        <v>0</v>
      </c>
      <c r="D17" s="484">
        <v>0</v>
      </c>
      <c r="E17" s="43">
        <v>0</v>
      </c>
      <c r="F17" s="17" t="s">
        <v>346</v>
      </c>
      <c r="G17" s="43">
        <v>150</v>
      </c>
      <c r="H17" s="484">
        <v>0</v>
      </c>
      <c r="I17" s="484">
        <v>0</v>
      </c>
      <c r="J17" s="43">
        <v>0</v>
      </c>
    </row>
    <row r="18" spans="1:10" ht="12.75">
      <c r="A18" s="130" t="s">
        <v>351</v>
      </c>
      <c r="B18" s="43">
        <v>730</v>
      </c>
      <c r="C18" s="484">
        <v>0</v>
      </c>
      <c r="D18" s="484">
        <v>0</v>
      </c>
      <c r="E18" s="43">
        <v>0</v>
      </c>
      <c r="F18" s="17" t="s">
        <v>287</v>
      </c>
      <c r="G18" s="43">
        <v>236760</v>
      </c>
      <c r="H18" s="484">
        <v>7663</v>
      </c>
      <c r="I18" s="484">
        <v>7663</v>
      </c>
      <c r="J18" s="43">
        <v>880</v>
      </c>
    </row>
    <row r="19" spans="1:10" ht="12.75">
      <c r="A19" s="130" t="s">
        <v>91</v>
      </c>
      <c r="B19" s="43">
        <v>0</v>
      </c>
      <c r="C19" s="484">
        <v>380000</v>
      </c>
      <c r="D19" s="484">
        <v>486333</v>
      </c>
      <c r="E19" s="43">
        <v>280564</v>
      </c>
      <c r="F19" s="131" t="s">
        <v>316</v>
      </c>
      <c r="G19" s="43">
        <v>7803</v>
      </c>
      <c r="H19" s="484">
        <v>0</v>
      </c>
      <c r="I19" s="484">
        <v>0</v>
      </c>
      <c r="J19" s="43">
        <v>6783</v>
      </c>
    </row>
    <row r="20" spans="1:10" ht="12.75">
      <c r="A20" s="130" t="s">
        <v>273</v>
      </c>
      <c r="B20" s="43">
        <v>16974</v>
      </c>
      <c r="C20" s="484">
        <v>0</v>
      </c>
      <c r="D20" s="484">
        <v>29370</v>
      </c>
      <c r="E20" s="43">
        <v>0</v>
      </c>
      <c r="F20" s="484" t="s">
        <v>495</v>
      </c>
      <c r="G20" s="43">
        <v>0</v>
      </c>
      <c r="H20" s="484">
        <v>380000</v>
      </c>
      <c r="I20" s="484">
        <v>225000</v>
      </c>
      <c r="J20" s="43">
        <v>0</v>
      </c>
    </row>
    <row r="21" spans="1:10" ht="12.75">
      <c r="A21" s="16" t="s">
        <v>315</v>
      </c>
      <c r="B21" s="44">
        <v>265</v>
      </c>
      <c r="C21" s="44">
        <v>0</v>
      </c>
      <c r="D21" s="44">
        <v>0</v>
      </c>
      <c r="E21" s="44">
        <v>270</v>
      </c>
      <c r="F21" s="124"/>
      <c r="G21" s="44"/>
      <c r="H21" s="18"/>
      <c r="I21" s="44"/>
      <c r="J21" s="44"/>
    </row>
    <row r="22" spans="1:10" ht="13.5" thickBot="1">
      <c r="A22" s="16" t="s">
        <v>345</v>
      </c>
      <c r="B22" s="119">
        <v>1000000</v>
      </c>
      <c r="C22" s="119">
        <v>0</v>
      </c>
      <c r="D22" s="119">
        <v>0</v>
      </c>
      <c r="E22" s="119">
        <v>0</v>
      </c>
      <c r="F22" s="162"/>
      <c r="G22" s="119"/>
      <c r="H22" s="196"/>
      <c r="I22" s="119"/>
      <c r="J22" s="119"/>
    </row>
    <row r="23" spans="1:10" ht="13.5" thickBot="1">
      <c r="A23" s="133" t="s">
        <v>38</v>
      </c>
      <c r="B23" s="133">
        <f>SUM(B11:B22)</f>
        <v>1083238</v>
      </c>
      <c r="C23" s="133">
        <f>SUM(C11:C22)</f>
        <v>1336845</v>
      </c>
      <c r="D23" s="133">
        <f>SUM(D11:D22)</f>
        <v>1505864</v>
      </c>
      <c r="E23" s="133">
        <f>SUM(E11:E22)</f>
        <v>436309</v>
      </c>
      <c r="F23" s="133" t="s">
        <v>275</v>
      </c>
      <c r="G23" s="133">
        <f>SUM(G11:G22)</f>
        <v>413803</v>
      </c>
      <c r="H23" s="133">
        <f>SUM(H11:H22)</f>
        <v>1405868</v>
      </c>
      <c r="I23" s="133">
        <f>SUM(I11:I22)</f>
        <v>1565101</v>
      </c>
      <c r="J23" s="133">
        <f>SUM(J11:J22)</f>
        <v>285558</v>
      </c>
    </row>
    <row r="24" spans="1:5" ht="13.5" thickBot="1">
      <c r="A24" s="487" t="s">
        <v>494</v>
      </c>
      <c r="B24" s="133">
        <v>-669435</v>
      </c>
      <c r="C24" s="133">
        <v>69023</v>
      </c>
      <c r="D24" s="133">
        <f>I23-D23</f>
        <v>59237</v>
      </c>
      <c r="E24" s="133">
        <f>J23-E23</f>
        <v>-150751</v>
      </c>
    </row>
    <row r="25" spans="1:5" ht="12.75">
      <c r="A25" s="138" t="s">
        <v>288</v>
      </c>
      <c r="B25" s="139">
        <v>0</v>
      </c>
      <c r="C25" s="139">
        <v>0</v>
      </c>
      <c r="D25" s="139">
        <v>0</v>
      </c>
      <c r="E25" s="139">
        <v>0</v>
      </c>
    </row>
  </sheetData>
  <mergeCells count="1">
    <mergeCell ref="H1:J1"/>
  </mergeCells>
  <printOptions/>
  <pageMargins left="0.75" right="0.75" top="1" bottom="1" header="0.5" footer="0.5"/>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dimension ref="A1:AK63"/>
  <sheetViews>
    <sheetView workbookViewId="0" topLeftCell="V31">
      <selection activeCell="AG43" sqref="AG43"/>
    </sheetView>
  </sheetViews>
  <sheetFormatPr defaultColWidth="9.140625" defaultRowHeight="12.75"/>
  <cols>
    <col min="1" max="1" width="6.8515625" style="0" customWidth="1"/>
    <col min="2" max="2" width="21.140625" style="0" customWidth="1"/>
    <col min="3" max="3" width="7.140625" style="0" customWidth="1"/>
    <col min="4" max="4" width="8.00390625" style="0" customWidth="1"/>
    <col min="5" max="26" width="7.140625" style="0" customWidth="1"/>
  </cols>
  <sheetData>
    <row r="1" ht="12.75">
      <c r="AD1" t="s">
        <v>48</v>
      </c>
    </row>
    <row r="7" spans="1:35" ht="12.75">
      <c r="A7" s="839" t="s">
        <v>386</v>
      </c>
      <c r="B7" s="839"/>
      <c r="C7" s="839"/>
      <c r="D7" s="839"/>
      <c r="E7" s="839"/>
      <c r="F7" s="839"/>
      <c r="G7" s="839"/>
      <c r="H7" s="839"/>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39"/>
    </row>
    <row r="8" spans="1:35" ht="12.7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row>
    <row r="9" spans="1:35" ht="12.75">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row>
    <row r="10" ht="27.75" customHeight="1" thickBot="1">
      <c r="AH10" t="s">
        <v>127</v>
      </c>
    </row>
    <row r="11" spans="2:21" ht="13.5" hidden="1" thickBot="1">
      <c r="B11" s="140"/>
      <c r="C11" s="156"/>
      <c r="D11" s="156"/>
      <c r="E11" s="156"/>
      <c r="F11" s="156"/>
      <c r="G11" s="156"/>
      <c r="H11" s="156"/>
      <c r="I11" s="156"/>
      <c r="J11" s="156"/>
      <c r="K11" s="156"/>
      <c r="L11" s="156"/>
      <c r="M11" s="156"/>
      <c r="N11" s="156"/>
      <c r="O11" s="156"/>
      <c r="P11" s="156"/>
      <c r="Q11" s="156"/>
      <c r="R11" s="156"/>
      <c r="S11" s="156"/>
      <c r="T11" s="157"/>
      <c r="U11" s="157"/>
    </row>
    <row r="12" spans="1:35" ht="38.25" customHeight="1" thickBot="1">
      <c r="A12" s="856" t="s">
        <v>236</v>
      </c>
      <c r="B12" s="432" t="s">
        <v>51</v>
      </c>
      <c r="C12" s="857" t="s">
        <v>293</v>
      </c>
      <c r="D12" s="858"/>
      <c r="E12" s="859"/>
      <c r="F12" s="858" t="s">
        <v>294</v>
      </c>
      <c r="G12" s="858"/>
      <c r="H12" s="858"/>
      <c r="I12" s="851" t="s">
        <v>295</v>
      </c>
      <c r="J12" s="852"/>
      <c r="K12" s="866"/>
      <c r="L12" s="852" t="s">
        <v>296</v>
      </c>
      <c r="M12" s="852"/>
      <c r="N12" s="852"/>
      <c r="O12" s="851" t="s">
        <v>297</v>
      </c>
      <c r="P12" s="852"/>
      <c r="Q12" s="853"/>
      <c r="R12" s="834" t="s">
        <v>407</v>
      </c>
      <c r="S12" s="835"/>
      <c r="T12" s="862"/>
      <c r="U12" s="867" t="s">
        <v>408</v>
      </c>
      <c r="V12" s="868"/>
      <c r="W12" s="869"/>
      <c r="X12" s="860" t="s">
        <v>524</v>
      </c>
      <c r="Y12" s="861"/>
      <c r="Z12" s="862"/>
      <c r="AA12" s="863" t="s">
        <v>409</v>
      </c>
      <c r="AB12" s="864"/>
      <c r="AC12" s="865"/>
      <c r="AD12" s="851" t="s">
        <v>405</v>
      </c>
      <c r="AE12" s="852"/>
      <c r="AF12" s="853"/>
      <c r="AG12" s="854" t="s">
        <v>275</v>
      </c>
      <c r="AH12" s="855"/>
      <c r="AI12" s="853"/>
    </row>
    <row r="13" spans="1:35" ht="23.25" thickBot="1">
      <c r="A13" s="856"/>
      <c r="B13" s="522"/>
      <c r="C13" s="549" t="s">
        <v>395</v>
      </c>
      <c r="D13" s="211" t="s">
        <v>396</v>
      </c>
      <c r="E13" s="550" t="s">
        <v>406</v>
      </c>
      <c r="F13" s="538" t="s">
        <v>395</v>
      </c>
      <c r="G13" s="211" t="s">
        <v>396</v>
      </c>
      <c r="H13" s="402" t="s">
        <v>406</v>
      </c>
      <c r="I13" s="549" t="s">
        <v>395</v>
      </c>
      <c r="J13" s="211" t="s">
        <v>396</v>
      </c>
      <c r="K13" s="550" t="s">
        <v>406</v>
      </c>
      <c r="L13" s="538" t="s">
        <v>395</v>
      </c>
      <c r="M13" s="211" t="s">
        <v>396</v>
      </c>
      <c r="N13" s="402" t="s">
        <v>406</v>
      </c>
      <c r="O13" s="549" t="s">
        <v>395</v>
      </c>
      <c r="P13" s="211" t="s">
        <v>396</v>
      </c>
      <c r="Q13" s="550" t="s">
        <v>406</v>
      </c>
      <c r="R13" s="538" t="s">
        <v>395</v>
      </c>
      <c r="S13" s="211" t="s">
        <v>396</v>
      </c>
      <c r="T13" s="402" t="s">
        <v>406</v>
      </c>
      <c r="U13" s="549" t="s">
        <v>395</v>
      </c>
      <c r="V13" s="211" t="s">
        <v>396</v>
      </c>
      <c r="W13" s="550" t="s">
        <v>406</v>
      </c>
      <c r="X13" s="538" t="s">
        <v>395</v>
      </c>
      <c r="Y13" s="211" t="s">
        <v>396</v>
      </c>
      <c r="Z13" s="402" t="s">
        <v>406</v>
      </c>
      <c r="AA13" s="630" t="s">
        <v>395</v>
      </c>
      <c r="AB13" s="632" t="s">
        <v>396</v>
      </c>
      <c r="AC13" s="631" t="s">
        <v>406</v>
      </c>
      <c r="AD13" s="403" t="s">
        <v>395</v>
      </c>
      <c r="AE13" s="404" t="s">
        <v>396</v>
      </c>
      <c r="AF13" s="405" t="s">
        <v>406</v>
      </c>
      <c r="AG13" s="637" t="s">
        <v>395</v>
      </c>
      <c r="AH13" s="647" t="s">
        <v>396</v>
      </c>
      <c r="AI13" s="642" t="s">
        <v>406</v>
      </c>
    </row>
    <row r="14" spans="1:35" ht="12.75">
      <c r="A14" s="202"/>
      <c r="B14" s="523"/>
      <c r="C14" s="551"/>
      <c r="D14" s="212"/>
      <c r="E14" s="552"/>
      <c r="F14" s="539"/>
      <c r="G14" s="212"/>
      <c r="H14" s="213"/>
      <c r="I14" s="551"/>
      <c r="J14" s="212"/>
      <c r="K14" s="552"/>
      <c r="L14" s="539"/>
      <c r="M14" s="212"/>
      <c r="N14" s="213"/>
      <c r="O14" s="577"/>
      <c r="P14" s="214"/>
      <c r="Q14" s="578"/>
      <c r="R14" s="539"/>
      <c r="S14" s="212"/>
      <c r="T14" s="213"/>
      <c r="U14" s="551"/>
      <c r="V14" s="212"/>
      <c r="W14" s="552"/>
      <c r="X14" s="539"/>
      <c r="Y14" s="212"/>
      <c r="Z14" s="213"/>
      <c r="AA14" s="604"/>
      <c r="AB14" s="215"/>
      <c r="AC14" s="605"/>
      <c r="AD14" s="33"/>
      <c r="AE14" s="20"/>
      <c r="AF14" s="21"/>
      <c r="AG14" s="638"/>
      <c r="AH14" s="648"/>
      <c r="AI14" s="643"/>
    </row>
    <row r="15" spans="1:35" ht="12.75">
      <c r="A15" s="203" t="s">
        <v>229</v>
      </c>
      <c r="B15" s="524" t="s">
        <v>304</v>
      </c>
      <c r="C15" s="553">
        <v>223085</v>
      </c>
      <c r="D15" s="216">
        <v>220035</v>
      </c>
      <c r="E15" s="554">
        <v>200521</v>
      </c>
      <c r="F15" s="244">
        <v>72457</v>
      </c>
      <c r="G15" s="216">
        <v>71407</v>
      </c>
      <c r="H15" s="242">
        <v>61075</v>
      </c>
      <c r="I15" s="553">
        <v>252732</v>
      </c>
      <c r="J15" s="217">
        <v>285350</v>
      </c>
      <c r="K15" s="562">
        <v>272836</v>
      </c>
      <c r="L15" s="543"/>
      <c r="M15" s="217">
        <v>2205</v>
      </c>
      <c r="N15" s="218">
        <v>2205</v>
      </c>
      <c r="O15" s="579">
        <f>C15+F15+I15+L15</f>
        <v>548274</v>
      </c>
      <c r="P15" s="219">
        <f>D15+G15+J15+M15</f>
        <v>578997</v>
      </c>
      <c r="Q15" s="580">
        <f>E15+H15+K15+N15</f>
        <v>536637</v>
      </c>
      <c r="R15" s="543"/>
      <c r="S15" s="217">
        <v>4244</v>
      </c>
      <c r="T15" s="218">
        <v>8718</v>
      </c>
      <c r="U15" s="561"/>
      <c r="V15" s="217"/>
      <c r="W15" s="562"/>
      <c r="X15" s="543"/>
      <c r="Y15" s="217"/>
      <c r="Z15" s="218"/>
      <c r="AA15" s="606">
        <f>O15+R15+U15</f>
        <v>548274</v>
      </c>
      <c r="AB15" s="221">
        <f>P15+S15+V15</f>
        <v>583241</v>
      </c>
      <c r="AC15" s="607">
        <f>Q15+T15+W15</f>
        <v>545355</v>
      </c>
      <c r="AD15" s="7"/>
      <c r="AE15" s="8"/>
      <c r="AF15" s="490">
        <v>8707</v>
      </c>
      <c r="AG15" s="639">
        <f>AA15+AD15</f>
        <v>548274</v>
      </c>
      <c r="AH15" s="649">
        <f>AB15+AE15</f>
        <v>583241</v>
      </c>
      <c r="AI15" s="644">
        <f>AC15+AF15</f>
        <v>554062</v>
      </c>
    </row>
    <row r="16" spans="1:35" ht="13.5" thickBot="1">
      <c r="A16" s="204"/>
      <c r="B16" s="441"/>
      <c r="C16" s="555"/>
      <c r="D16" s="222"/>
      <c r="E16" s="556"/>
      <c r="F16" s="540"/>
      <c r="G16" s="222"/>
      <c r="H16" s="255"/>
      <c r="I16" s="555"/>
      <c r="J16" s="222"/>
      <c r="K16" s="575"/>
      <c r="L16" s="574"/>
      <c r="M16" s="223"/>
      <c r="N16" s="224"/>
      <c r="O16" s="581"/>
      <c r="P16" s="225"/>
      <c r="Q16" s="582"/>
      <c r="R16" s="574"/>
      <c r="S16" s="223"/>
      <c r="T16" s="224"/>
      <c r="U16" s="598"/>
      <c r="V16" s="223"/>
      <c r="W16" s="575"/>
      <c r="X16" s="574"/>
      <c r="Y16" s="223"/>
      <c r="Z16" s="224"/>
      <c r="AA16" s="608"/>
      <c r="AB16" s="227"/>
      <c r="AC16" s="609"/>
      <c r="AD16" s="81"/>
      <c r="AE16" s="27"/>
      <c r="AF16" s="489"/>
      <c r="AG16" s="640"/>
      <c r="AH16" s="650"/>
      <c r="AI16" s="645"/>
    </row>
    <row r="17" spans="1:35" ht="23.25" thickBot="1">
      <c r="A17" s="205"/>
      <c r="B17" s="525" t="s">
        <v>387</v>
      </c>
      <c r="C17" s="557">
        <f aca="true" t="shared" si="0" ref="C17:AC17">SUM(C15:C16)</f>
        <v>223085</v>
      </c>
      <c r="D17" s="228">
        <f t="shared" si="0"/>
        <v>220035</v>
      </c>
      <c r="E17" s="558">
        <f t="shared" si="0"/>
        <v>200521</v>
      </c>
      <c r="F17" s="541">
        <f t="shared" si="0"/>
        <v>72457</v>
      </c>
      <c r="G17" s="228">
        <f t="shared" si="0"/>
        <v>71407</v>
      </c>
      <c r="H17" s="229">
        <f t="shared" si="0"/>
        <v>61075</v>
      </c>
      <c r="I17" s="557">
        <f t="shared" si="0"/>
        <v>252732</v>
      </c>
      <c r="J17" s="228">
        <f t="shared" si="0"/>
        <v>285350</v>
      </c>
      <c r="K17" s="558">
        <f t="shared" si="0"/>
        <v>272836</v>
      </c>
      <c r="L17" s="541">
        <f t="shared" si="0"/>
        <v>0</v>
      </c>
      <c r="M17" s="228">
        <f t="shared" si="0"/>
        <v>2205</v>
      </c>
      <c r="N17" s="229">
        <f t="shared" si="0"/>
        <v>2205</v>
      </c>
      <c r="O17" s="583">
        <f t="shared" si="0"/>
        <v>548274</v>
      </c>
      <c r="P17" s="230">
        <f t="shared" si="0"/>
        <v>578997</v>
      </c>
      <c r="Q17" s="558">
        <f t="shared" si="0"/>
        <v>536637</v>
      </c>
      <c r="R17" s="541">
        <f t="shared" si="0"/>
        <v>0</v>
      </c>
      <c r="S17" s="228">
        <f t="shared" si="0"/>
        <v>4244</v>
      </c>
      <c r="T17" s="229">
        <f t="shared" si="0"/>
        <v>8718</v>
      </c>
      <c r="U17" s="557">
        <f t="shared" si="0"/>
        <v>0</v>
      </c>
      <c r="V17" s="228">
        <f t="shared" si="0"/>
        <v>0</v>
      </c>
      <c r="W17" s="558">
        <f t="shared" si="0"/>
        <v>0</v>
      </c>
      <c r="X17" s="541">
        <f t="shared" si="0"/>
        <v>0</v>
      </c>
      <c r="Y17" s="228">
        <f t="shared" si="0"/>
        <v>0</v>
      </c>
      <c r="Z17" s="229">
        <f t="shared" si="0"/>
        <v>0</v>
      </c>
      <c r="AA17" s="610">
        <f t="shared" si="0"/>
        <v>548274</v>
      </c>
      <c r="AB17" s="231">
        <f t="shared" si="0"/>
        <v>583241</v>
      </c>
      <c r="AC17" s="611">
        <f t="shared" si="0"/>
        <v>545355</v>
      </c>
      <c r="AD17" s="610">
        <f aca="true" t="shared" si="1" ref="AD17:AI17">SUM(AD15:AD16)</f>
        <v>0</v>
      </c>
      <c r="AE17" s="633">
        <f t="shared" si="1"/>
        <v>0</v>
      </c>
      <c r="AF17" s="611">
        <f t="shared" si="1"/>
        <v>8707</v>
      </c>
      <c r="AG17" s="610">
        <f t="shared" si="1"/>
        <v>548274</v>
      </c>
      <c r="AH17" s="231">
        <f t="shared" si="1"/>
        <v>583241</v>
      </c>
      <c r="AI17" s="611">
        <f t="shared" si="1"/>
        <v>554062</v>
      </c>
    </row>
    <row r="18" spans="1:35" ht="12.75">
      <c r="A18" s="206"/>
      <c r="B18" s="526"/>
      <c r="C18" s="559"/>
      <c r="D18" s="232"/>
      <c r="E18" s="560"/>
      <c r="F18" s="542"/>
      <c r="G18" s="232"/>
      <c r="H18" s="233"/>
      <c r="I18" s="559"/>
      <c r="J18" s="232"/>
      <c r="K18" s="560"/>
      <c r="L18" s="542"/>
      <c r="M18" s="232"/>
      <c r="N18" s="233"/>
      <c r="O18" s="584"/>
      <c r="P18" s="234"/>
      <c r="Q18" s="560"/>
      <c r="R18" s="542"/>
      <c r="S18" s="232"/>
      <c r="T18" s="233"/>
      <c r="U18" s="559"/>
      <c r="V18" s="232"/>
      <c r="W18" s="560"/>
      <c r="X18" s="542"/>
      <c r="Y18" s="232"/>
      <c r="Z18" s="233"/>
      <c r="AA18" s="612"/>
      <c r="AB18" s="235"/>
      <c r="AC18" s="613"/>
      <c r="AD18" s="33"/>
      <c r="AE18" s="20"/>
      <c r="AF18" s="21"/>
      <c r="AG18" s="638"/>
      <c r="AH18" s="648"/>
      <c r="AI18" s="643"/>
    </row>
    <row r="19" spans="1:35" ht="12.75">
      <c r="A19" s="203" t="s">
        <v>223</v>
      </c>
      <c r="B19" s="527" t="s">
        <v>298</v>
      </c>
      <c r="C19" s="561">
        <v>48876</v>
      </c>
      <c r="D19" s="217">
        <v>48018</v>
      </c>
      <c r="E19" s="562">
        <v>47625</v>
      </c>
      <c r="F19" s="543">
        <v>15603</v>
      </c>
      <c r="G19" s="217">
        <v>14967</v>
      </c>
      <c r="H19" s="218">
        <v>14373</v>
      </c>
      <c r="I19" s="561">
        <v>12596</v>
      </c>
      <c r="J19" s="217">
        <v>12656</v>
      </c>
      <c r="K19" s="562">
        <v>14672</v>
      </c>
      <c r="L19" s="543"/>
      <c r="M19" s="217"/>
      <c r="N19" s="218"/>
      <c r="O19" s="579">
        <f>C19+F19+I19+L19</f>
        <v>77075</v>
      </c>
      <c r="P19" s="219">
        <f>D19+G19+J19+M19</f>
        <v>75641</v>
      </c>
      <c r="Q19" s="580">
        <f>E19+H19+K19+N19</f>
        <v>76670</v>
      </c>
      <c r="R19" s="543"/>
      <c r="S19" s="217"/>
      <c r="T19" s="218"/>
      <c r="U19" s="561"/>
      <c r="V19" s="217"/>
      <c r="W19" s="562"/>
      <c r="X19" s="543"/>
      <c r="Y19" s="217"/>
      <c r="Z19" s="218"/>
      <c r="AA19" s="606">
        <f>O19+R19+U19</f>
        <v>77075</v>
      </c>
      <c r="AB19" s="221">
        <f>P19+S19+V19</f>
        <v>75641</v>
      </c>
      <c r="AC19" s="607">
        <f>Q19+T19+W19</f>
        <v>76670</v>
      </c>
      <c r="AD19" s="7"/>
      <c r="AE19" s="8"/>
      <c r="AF19" s="9"/>
      <c r="AG19" s="639">
        <f>AA19+AD19</f>
        <v>77075</v>
      </c>
      <c r="AH19" s="649">
        <f>AB19+AE19</f>
        <v>75641</v>
      </c>
      <c r="AI19" s="644">
        <f>AC19+AF19</f>
        <v>76670</v>
      </c>
    </row>
    <row r="20" spans="1:35" ht="12.75">
      <c r="A20" s="203"/>
      <c r="B20" s="528"/>
      <c r="C20" s="561"/>
      <c r="D20" s="217"/>
      <c r="E20" s="562"/>
      <c r="F20" s="543"/>
      <c r="G20" s="217"/>
      <c r="H20" s="218"/>
      <c r="I20" s="561"/>
      <c r="J20" s="217"/>
      <c r="K20" s="562"/>
      <c r="L20" s="543"/>
      <c r="M20" s="217"/>
      <c r="N20" s="218"/>
      <c r="O20" s="579"/>
      <c r="P20" s="219">
        <f aca="true" t="shared" si="2" ref="P20:P26">D20+G20+J20+M20</f>
        <v>0</v>
      </c>
      <c r="Q20" s="580">
        <f aca="true" t="shared" si="3" ref="Q20:Q26">E20+H20+K20+N20</f>
        <v>0</v>
      </c>
      <c r="R20" s="543"/>
      <c r="S20" s="217"/>
      <c r="T20" s="218"/>
      <c r="U20" s="561"/>
      <c r="V20" s="217"/>
      <c r="W20" s="562"/>
      <c r="X20" s="543"/>
      <c r="Y20" s="217"/>
      <c r="Z20" s="218"/>
      <c r="AA20" s="606"/>
      <c r="AB20" s="221"/>
      <c r="AC20" s="607"/>
      <c r="AD20" s="7"/>
      <c r="AE20" s="8"/>
      <c r="AF20" s="9"/>
      <c r="AG20" s="639"/>
      <c r="AH20" s="649"/>
      <c r="AI20" s="644"/>
    </row>
    <row r="21" spans="1:37" ht="13.5" customHeight="1">
      <c r="A21" s="203" t="s">
        <v>224</v>
      </c>
      <c r="B21" s="524" t="s">
        <v>299</v>
      </c>
      <c r="C21" s="553">
        <v>129872</v>
      </c>
      <c r="D21" s="216">
        <v>127553</v>
      </c>
      <c r="E21" s="554">
        <v>121633</v>
      </c>
      <c r="F21" s="244">
        <v>41567</v>
      </c>
      <c r="G21" s="216">
        <v>39922</v>
      </c>
      <c r="H21" s="242">
        <v>37336</v>
      </c>
      <c r="I21" s="553">
        <v>52280</v>
      </c>
      <c r="J21" s="216">
        <v>53549</v>
      </c>
      <c r="K21" s="554">
        <v>48246</v>
      </c>
      <c r="L21" s="543"/>
      <c r="M21" s="217"/>
      <c r="N21" s="218"/>
      <c r="O21" s="579">
        <f aca="true" t="shared" si="4" ref="O21:O26">C21+F21+I21+L21</f>
        <v>223719</v>
      </c>
      <c r="P21" s="219">
        <f t="shared" si="2"/>
        <v>221024</v>
      </c>
      <c r="Q21" s="580">
        <f t="shared" si="3"/>
        <v>207215</v>
      </c>
      <c r="R21" s="543"/>
      <c r="S21" s="217">
        <v>2800</v>
      </c>
      <c r="T21" s="218">
        <v>2442</v>
      </c>
      <c r="U21" s="561"/>
      <c r="V21" s="217"/>
      <c r="W21" s="562"/>
      <c r="X21" s="543"/>
      <c r="Y21" s="217"/>
      <c r="Z21" s="218"/>
      <c r="AA21" s="606">
        <f>O21+R21+U21</f>
        <v>223719</v>
      </c>
      <c r="AB21" s="221">
        <f>P21+S21+V21</f>
        <v>223824</v>
      </c>
      <c r="AC21" s="607">
        <f>Q21+T21+W21</f>
        <v>209657</v>
      </c>
      <c r="AD21" s="7"/>
      <c r="AE21" s="8"/>
      <c r="AF21" s="9"/>
      <c r="AG21" s="639">
        <f aca="true" t="shared" si="5" ref="AG21:AG26">AA21+AD21</f>
        <v>223719</v>
      </c>
      <c r="AH21" s="649">
        <f aca="true" t="shared" si="6" ref="AH21:AH26">AB21+AE21</f>
        <v>223824</v>
      </c>
      <c r="AI21" s="644">
        <f aca="true" t="shared" si="7" ref="AI21:AI26">AC21+AF21</f>
        <v>209657</v>
      </c>
      <c r="AK21" s="57"/>
    </row>
    <row r="22" spans="1:35" ht="12.75">
      <c r="A22" s="203"/>
      <c r="B22" s="529"/>
      <c r="C22" s="553"/>
      <c r="D22" s="216"/>
      <c r="E22" s="554"/>
      <c r="F22" s="244"/>
      <c r="G22" s="216"/>
      <c r="H22" s="242"/>
      <c r="I22" s="553"/>
      <c r="J22" s="216"/>
      <c r="K22" s="554"/>
      <c r="L22" s="543"/>
      <c r="M22" s="217"/>
      <c r="N22" s="218"/>
      <c r="O22" s="579"/>
      <c r="P22" s="219">
        <f t="shared" si="2"/>
        <v>0</v>
      </c>
      <c r="Q22" s="580">
        <f t="shared" si="3"/>
        <v>0</v>
      </c>
      <c r="R22" s="543"/>
      <c r="S22" s="217"/>
      <c r="T22" s="218"/>
      <c r="U22" s="561"/>
      <c r="V22" s="217"/>
      <c r="W22" s="562"/>
      <c r="X22" s="543"/>
      <c r="Y22" s="217"/>
      <c r="Z22" s="218"/>
      <c r="AA22" s="606"/>
      <c r="AB22" s="221"/>
      <c r="AC22" s="607"/>
      <c r="AD22" s="7"/>
      <c r="AE22" s="8"/>
      <c r="AF22" s="9"/>
      <c r="AG22" s="639"/>
      <c r="AH22" s="649"/>
      <c r="AI22" s="644"/>
    </row>
    <row r="23" spans="1:35" ht="12.75">
      <c r="A23" s="203" t="s">
        <v>225</v>
      </c>
      <c r="B23" s="524" t="s">
        <v>300</v>
      </c>
      <c r="C23" s="553">
        <v>70037</v>
      </c>
      <c r="D23" s="216">
        <v>69158</v>
      </c>
      <c r="E23" s="554">
        <v>69774</v>
      </c>
      <c r="F23" s="244">
        <v>21432</v>
      </c>
      <c r="G23" s="216">
        <v>20674</v>
      </c>
      <c r="H23" s="242">
        <v>21071</v>
      </c>
      <c r="I23" s="553">
        <v>9999</v>
      </c>
      <c r="J23" s="216">
        <v>10039</v>
      </c>
      <c r="K23" s="554">
        <v>12245</v>
      </c>
      <c r="L23" s="543"/>
      <c r="M23" s="217"/>
      <c r="N23" s="218">
        <v>450</v>
      </c>
      <c r="O23" s="579">
        <f t="shared" si="4"/>
        <v>101468</v>
      </c>
      <c r="P23" s="219">
        <f t="shared" si="2"/>
        <v>99871</v>
      </c>
      <c r="Q23" s="580">
        <f t="shared" si="3"/>
        <v>103540</v>
      </c>
      <c r="R23" s="543"/>
      <c r="S23" s="217">
        <v>1806</v>
      </c>
      <c r="T23" s="218">
        <v>1971</v>
      </c>
      <c r="U23" s="561"/>
      <c r="V23" s="217"/>
      <c r="W23" s="562"/>
      <c r="X23" s="543"/>
      <c r="Y23" s="217"/>
      <c r="Z23" s="218"/>
      <c r="AA23" s="606">
        <f>O23+R23+U23</f>
        <v>101468</v>
      </c>
      <c r="AB23" s="221">
        <f>P23+S23+V23</f>
        <v>101677</v>
      </c>
      <c r="AC23" s="607">
        <f>Q23+T23+W23</f>
        <v>105511</v>
      </c>
      <c r="AD23" s="7"/>
      <c r="AE23" s="8"/>
      <c r="AF23" s="9"/>
      <c r="AG23" s="639">
        <f t="shared" si="5"/>
        <v>101468</v>
      </c>
      <c r="AH23" s="649">
        <f t="shared" si="6"/>
        <v>101677</v>
      </c>
      <c r="AI23" s="644">
        <f t="shared" si="7"/>
        <v>105511</v>
      </c>
    </row>
    <row r="24" spans="1:35" ht="12.75">
      <c r="A24" s="203"/>
      <c r="B24" s="529"/>
      <c r="C24" s="553"/>
      <c r="D24" s="216"/>
      <c r="E24" s="554"/>
      <c r="F24" s="244"/>
      <c r="G24" s="216"/>
      <c r="H24" s="242"/>
      <c r="I24" s="553"/>
      <c r="J24" s="217"/>
      <c r="K24" s="562"/>
      <c r="L24" s="543"/>
      <c r="M24" s="217"/>
      <c r="N24" s="218"/>
      <c r="O24" s="579"/>
      <c r="P24" s="219">
        <f t="shared" si="2"/>
        <v>0</v>
      </c>
      <c r="Q24" s="580">
        <f t="shared" si="3"/>
        <v>0</v>
      </c>
      <c r="R24" s="543"/>
      <c r="S24" s="217"/>
      <c r="T24" s="218"/>
      <c r="U24" s="561"/>
      <c r="V24" s="217"/>
      <c r="W24" s="562"/>
      <c r="X24" s="543"/>
      <c r="Y24" s="217"/>
      <c r="Z24" s="218"/>
      <c r="AA24" s="606"/>
      <c r="AB24" s="221"/>
      <c r="AC24" s="607"/>
      <c r="AD24" s="7"/>
      <c r="AE24" s="8"/>
      <c r="AF24" s="9"/>
      <c r="AG24" s="639"/>
      <c r="AH24" s="649"/>
      <c r="AI24" s="644"/>
    </row>
    <row r="25" spans="1:35" ht="12.75">
      <c r="A25" s="203" t="s">
        <v>228</v>
      </c>
      <c r="B25" s="524" t="s">
        <v>302</v>
      </c>
      <c r="C25" s="553">
        <v>70796</v>
      </c>
      <c r="D25" s="216">
        <v>69686</v>
      </c>
      <c r="E25" s="653">
        <v>69798</v>
      </c>
      <c r="F25" s="244">
        <v>22603</v>
      </c>
      <c r="G25" s="216">
        <v>21762</v>
      </c>
      <c r="H25" s="242">
        <v>20848</v>
      </c>
      <c r="I25" s="553">
        <v>14365</v>
      </c>
      <c r="J25" s="216">
        <v>14365</v>
      </c>
      <c r="K25" s="554">
        <v>14471</v>
      </c>
      <c r="L25" s="543">
        <v>180</v>
      </c>
      <c r="M25" s="217">
        <v>6370</v>
      </c>
      <c r="N25" s="218">
        <v>6190</v>
      </c>
      <c r="O25" s="579">
        <f t="shared" si="4"/>
        <v>107944</v>
      </c>
      <c r="P25" s="219">
        <f t="shared" si="2"/>
        <v>112183</v>
      </c>
      <c r="Q25" s="580">
        <f t="shared" si="3"/>
        <v>111307</v>
      </c>
      <c r="R25" s="543">
        <v>8500</v>
      </c>
      <c r="S25" s="217">
        <v>1523</v>
      </c>
      <c r="T25" s="218">
        <v>1523</v>
      </c>
      <c r="U25" s="561"/>
      <c r="V25" s="217"/>
      <c r="W25" s="562"/>
      <c r="X25" s="543"/>
      <c r="Y25" s="217"/>
      <c r="Z25" s="218"/>
      <c r="AA25" s="606">
        <f aca="true" t="shared" si="8" ref="AA25:AC26">O25+R25+U25</f>
        <v>116444</v>
      </c>
      <c r="AB25" s="221">
        <f t="shared" si="8"/>
        <v>113706</v>
      </c>
      <c r="AC25" s="607">
        <f t="shared" si="8"/>
        <v>112830</v>
      </c>
      <c r="AD25" s="7"/>
      <c r="AE25" s="8"/>
      <c r="AF25" s="9"/>
      <c r="AG25" s="639">
        <f t="shared" si="5"/>
        <v>116444</v>
      </c>
      <c r="AH25" s="649">
        <f t="shared" si="6"/>
        <v>113706</v>
      </c>
      <c r="AI25" s="644">
        <f t="shared" si="7"/>
        <v>112830</v>
      </c>
    </row>
    <row r="26" spans="1:35" ht="12.75">
      <c r="A26" s="203"/>
      <c r="B26" s="529" t="s">
        <v>303</v>
      </c>
      <c r="C26" s="553"/>
      <c r="D26" s="216"/>
      <c r="E26" s="554"/>
      <c r="F26" s="244"/>
      <c r="G26" s="216"/>
      <c r="H26" s="242"/>
      <c r="I26" s="553"/>
      <c r="J26" s="216"/>
      <c r="K26" s="554"/>
      <c r="L26" s="543">
        <v>180</v>
      </c>
      <c r="M26" s="217">
        <v>180</v>
      </c>
      <c r="N26" s="218"/>
      <c r="O26" s="579">
        <f t="shared" si="4"/>
        <v>180</v>
      </c>
      <c r="P26" s="219">
        <f t="shared" si="2"/>
        <v>180</v>
      </c>
      <c r="Q26" s="580">
        <f t="shared" si="3"/>
        <v>0</v>
      </c>
      <c r="R26" s="543"/>
      <c r="S26" s="217"/>
      <c r="T26" s="218"/>
      <c r="U26" s="561"/>
      <c r="V26" s="217"/>
      <c r="W26" s="562"/>
      <c r="X26" s="543"/>
      <c r="Y26" s="217"/>
      <c r="Z26" s="218"/>
      <c r="AA26" s="606">
        <f t="shared" si="8"/>
        <v>180</v>
      </c>
      <c r="AB26" s="221">
        <f t="shared" si="8"/>
        <v>180</v>
      </c>
      <c r="AC26" s="607">
        <f t="shared" si="8"/>
        <v>0</v>
      </c>
      <c r="AD26" s="7"/>
      <c r="AE26" s="8"/>
      <c r="AF26" s="9"/>
      <c r="AG26" s="639">
        <f t="shared" si="5"/>
        <v>180</v>
      </c>
      <c r="AH26" s="649">
        <f t="shared" si="6"/>
        <v>180</v>
      </c>
      <c r="AI26" s="644">
        <f t="shared" si="7"/>
        <v>0</v>
      </c>
    </row>
    <row r="27" spans="1:35" ht="13.5" thickBot="1">
      <c r="A27" s="204"/>
      <c r="B27" s="530"/>
      <c r="C27" s="555"/>
      <c r="D27" s="222"/>
      <c r="E27" s="556"/>
      <c r="F27" s="540"/>
      <c r="G27" s="222"/>
      <c r="H27" s="255"/>
      <c r="I27" s="555"/>
      <c r="J27" s="222"/>
      <c r="K27" s="575"/>
      <c r="L27" s="574"/>
      <c r="M27" s="223"/>
      <c r="N27" s="224"/>
      <c r="O27" s="585"/>
      <c r="P27" s="236"/>
      <c r="Q27" s="582"/>
      <c r="R27" s="574"/>
      <c r="S27" s="223"/>
      <c r="T27" s="224"/>
      <c r="U27" s="598"/>
      <c r="V27" s="223"/>
      <c r="W27" s="575"/>
      <c r="X27" s="574"/>
      <c r="Y27" s="223"/>
      <c r="Z27" s="224"/>
      <c r="AA27" s="614"/>
      <c r="AB27" s="237"/>
      <c r="AC27" s="615"/>
      <c r="AD27" s="81"/>
      <c r="AE27" s="27"/>
      <c r="AF27" s="28"/>
      <c r="AG27" s="639"/>
      <c r="AH27" s="650"/>
      <c r="AI27" s="645"/>
    </row>
    <row r="28" spans="1:35" s="241" customFormat="1" ht="13.5" thickBot="1">
      <c r="A28" s="207"/>
      <c r="B28" s="531" t="s">
        <v>388</v>
      </c>
      <c r="C28" s="563">
        <f aca="true" t="shared" si="9" ref="C28:AI28">SUM(C19:C25)</f>
        <v>319581</v>
      </c>
      <c r="D28" s="238">
        <f t="shared" si="9"/>
        <v>314415</v>
      </c>
      <c r="E28" s="564">
        <f t="shared" si="9"/>
        <v>308830</v>
      </c>
      <c r="F28" s="544">
        <f t="shared" si="9"/>
        <v>101205</v>
      </c>
      <c r="G28" s="238">
        <f t="shared" si="9"/>
        <v>97325</v>
      </c>
      <c r="H28" s="239">
        <f t="shared" si="9"/>
        <v>93628</v>
      </c>
      <c r="I28" s="563">
        <f t="shared" si="9"/>
        <v>89240</v>
      </c>
      <c r="J28" s="238">
        <f t="shared" si="9"/>
        <v>90609</v>
      </c>
      <c r="K28" s="564">
        <f t="shared" si="9"/>
        <v>89634</v>
      </c>
      <c r="L28" s="544">
        <f t="shared" si="9"/>
        <v>180</v>
      </c>
      <c r="M28" s="238">
        <f t="shared" si="9"/>
        <v>6370</v>
      </c>
      <c r="N28" s="239">
        <f t="shared" si="9"/>
        <v>6640</v>
      </c>
      <c r="O28" s="563">
        <f t="shared" si="9"/>
        <v>510206</v>
      </c>
      <c r="P28" s="238">
        <f t="shared" si="9"/>
        <v>508719</v>
      </c>
      <c r="Q28" s="564">
        <f t="shared" si="9"/>
        <v>498732</v>
      </c>
      <c r="R28" s="544">
        <f t="shared" si="9"/>
        <v>8500</v>
      </c>
      <c r="S28" s="238">
        <f t="shared" si="9"/>
        <v>6129</v>
      </c>
      <c r="T28" s="239">
        <f t="shared" si="9"/>
        <v>5936</v>
      </c>
      <c r="U28" s="563">
        <f t="shared" si="9"/>
        <v>0</v>
      </c>
      <c r="V28" s="238">
        <f t="shared" si="9"/>
        <v>0</v>
      </c>
      <c r="W28" s="564">
        <f t="shared" si="9"/>
        <v>0</v>
      </c>
      <c r="X28" s="544">
        <f t="shared" si="9"/>
        <v>0</v>
      </c>
      <c r="Y28" s="238">
        <f t="shared" si="9"/>
        <v>0</v>
      </c>
      <c r="Z28" s="239">
        <f t="shared" si="9"/>
        <v>0</v>
      </c>
      <c r="AA28" s="616">
        <f t="shared" si="9"/>
        <v>518706</v>
      </c>
      <c r="AB28" s="240">
        <f t="shared" si="9"/>
        <v>514848</v>
      </c>
      <c r="AC28" s="617">
        <f t="shared" si="9"/>
        <v>504668</v>
      </c>
      <c r="AD28" s="824">
        <f t="shared" si="9"/>
        <v>0</v>
      </c>
      <c r="AE28" s="634">
        <f t="shared" si="9"/>
        <v>0</v>
      </c>
      <c r="AF28" s="617">
        <f t="shared" si="9"/>
        <v>0</v>
      </c>
      <c r="AG28" s="616">
        <f t="shared" si="9"/>
        <v>518706</v>
      </c>
      <c r="AH28" s="240">
        <f t="shared" si="9"/>
        <v>514848</v>
      </c>
      <c r="AI28" s="617">
        <f t="shared" si="9"/>
        <v>504668</v>
      </c>
    </row>
    <row r="29" spans="1:35" ht="12.75">
      <c r="A29" s="208"/>
      <c r="B29" s="528"/>
      <c r="C29" s="561"/>
      <c r="D29" s="217"/>
      <c r="E29" s="562"/>
      <c r="F29" s="543"/>
      <c r="G29" s="217"/>
      <c r="H29" s="218"/>
      <c r="I29" s="561"/>
      <c r="J29" s="217"/>
      <c r="K29" s="562"/>
      <c r="L29" s="543"/>
      <c r="M29" s="217"/>
      <c r="N29" s="218"/>
      <c r="O29" s="586"/>
      <c r="P29" s="185"/>
      <c r="Q29" s="587"/>
      <c r="R29" s="543"/>
      <c r="S29" s="217"/>
      <c r="T29" s="218"/>
      <c r="U29" s="561"/>
      <c r="V29" s="217"/>
      <c r="W29" s="562"/>
      <c r="X29" s="543"/>
      <c r="Y29" s="217"/>
      <c r="Z29" s="218"/>
      <c r="AA29" s="606"/>
      <c r="AB29" s="221"/>
      <c r="AC29" s="607"/>
      <c r="AD29" s="33"/>
      <c r="AE29" s="20"/>
      <c r="AF29" s="21"/>
      <c r="AG29" s="638"/>
      <c r="AH29" s="648"/>
      <c r="AI29" s="643"/>
    </row>
    <row r="30" spans="1:35" ht="12.75">
      <c r="A30" s="203" t="s">
        <v>226</v>
      </c>
      <c r="B30" s="524" t="s">
        <v>301</v>
      </c>
      <c r="C30" s="553">
        <v>17017</v>
      </c>
      <c r="D30" s="216">
        <v>16805</v>
      </c>
      <c r="E30" s="554">
        <v>17686</v>
      </c>
      <c r="F30" s="244">
        <v>5204</v>
      </c>
      <c r="G30" s="216">
        <v>5022</v>
      </c>
      <c r="H30" s="242">
        <v>5120</v>
      </c>
      <c r="I30" s="553">
        <v>43018</v>
      </c>
      <c r="J30" s="217">
        <v>42581</v>
      </c>
      <c r="K30" s="562">
        <v>38640</v>
      </c>
      <c r="L30" s="543"/>
      <c r="M30" s="217"/>
      <c r="N30" s="218"/>
      <c r="O30" s="579">
        <f>C30+F30+I30+L30</f>
        <v>65239</v>
      </c>
      <c r="P30" s="219">
        <f>D30+G30+J30+M30</f>
        <v>64408</v>
      </c>
      <c r="Q30" s="580">
        <f>E30+H30+K30+N30</f>
        <v>61446</v>
      </c>
      <c r="R30" s="543"/>
      <c r="S30" s="217">
        <v>1272</v>
      </c>
      <c r="T30" s="218">
        <v>1271</v>
      </c>
      <c r="U30" s="561"/>
      <c r="V30" s="217"/>
      <c r="W30" s="562"/>
      <c r="X30" s="543"/>
      <c r="Y30" s="217"/>
      <c r="Z30" s="218"/>
      <c r="AA30" s="606">
        <f>O30+R30+U30</f>
        <v>65239</v>
      </c>
      <c r="AB30" s="221">
        <f>P30+S30+V30</f>
        <v>65680</v>
      </c>
      <c r="AC30" s="607">
        <f>Q30+T30+W30</f>
        <v>62717</v>
      </c>
      <c r="AD30" s="7"/>
      <c r="AE30" s="8"/>
      <c r="AF30" s="9"/>
      <c r="AG30" s="639">
        <f aca="true" t="shared" si="10" ref="AG30:AI38">AA30+AD30</f>
        <v>65239</v>
      </c>
      <c r="AH30" s="649">
        <f t="shared" si="10"/>
        <v>65680</v>
      </c>
      <c r="AI30" s="644">
        <f t="shared" si="10"/>
        <v>62717</v>
      </c>
    </row>
    <row r="31" spans="1:35" ht="12.75">
      <c r="A31" s="203"/>
      <c r="B31" s="530" t="s">
        <v>389</v>
      </c>
      <c r="C31" s="555"/>
      <c r="D31" s="222"/>
      <c r="E31" s="556"/>
      <c r="F31" s="540"/>
      <c r="G31" s="222"/>
      <c r="H31" s="255"/>
      <c r="I31" s="555">
        <v>384</v>
      </c>
      <c r="J31" s="223">
        <v>384</v>
      </c>
      <c r="K31" s="575">
        <v>536</v>
      </c>
      <c r="L31" s="543"/>
      <c r="M31" s="217"/>
      <c r="N31" s="218"/>
      <c r="O31" s="579">
        <v>430</v>
      </c>
      <c r="P31" s="219">
        <v>384</v>
      </c>
      <c r="Q31" s="580"/>
      <c r="R31" s="543"/>
      <c r="S31" s="217"/>
      <c r="T31" s="218"/>
      <c r="U31" s="561"/>
      <c r="V31" s="217"/>
      <c r="W31" s="575"/>
      <c r="X31" s="574"/>
      <c r="Y31" s="223"/>
      <c r="Z31" s="224"/>
      <c r="AA31" s="606">
        <v>430</v>
      </c>
      <c r="AB31" s="221">
        <v>384</v>
      </c>
      <c r="AC31" s="607"/>
      <c r="AD31" s="7"/>
      <c r="AE31" s="8"/>
      <c r="AF31" s="9"/>
      <c r="AG31" s="639">
        <f t="shared" si="10"/>
        <v>430</v>
      </c>
      <c r="AH31" s="649">
        <f t="shared" si="10"/>
        <v>384</v>
      </c>
      <c r="AI31" s="644">
        <f t="shared" si="10"/>
        <v>0</v>
      </c>
    </row>
    <row r="32" spans="1:35" ht="12.75">
      <c r="A32" s="203"/>
      <c r="B32" s="530"/>
      <c r="C32" s="555"/>
      <c r="D32" s="222"/>
      <c r="E32" s="556"/>
      <c r="F32" s="540"/>
      <c r="G32" s="222"/>
      <c r="H32" s="255"/>
      <c r="I32" s="555"/>
      <c r="J32" s="222"/>
      <c r="K32" s="556"/>
      <c r="L32" s="244"/>
      <c r="M32" s="216"/>
      <c r="N32" s="242"/>
      <c r="O32" s="579"/>
      <c r="P32" s="219"/>
      <c r="Q32" s="580"/>
      <c r="R32" s="244"/>
      <c r="S32" s="216"/>
      <c r="T32" s="242"/>
      <c r="U32" s="553"/>
      <c r="V32" s="216"/>
      <c r="W32" s="556"/>
      <c r="X32" s="540"/>
      <c r="Y32" s="222"/>
      <c r="Z32" s="255"/>
      <c r="AA32" s="606"/>
      <c r="AB32" s="221"/>
      <c r="AC32" s="607"/>
      <c r="AD32" s="7"/>
      <c r="AE32" s="8"/>
      <c r="AF32" s="9"/>
      <c r="AG32" s="639"/>
      <c r="AH32" s="649"/>
      <c r="AI32" s="644"/>
    </row>
    <row r="33" spans="1:35" ht="12.75">
      <c r="A33" s="203" t="s">
        <v>227</v>
      </c>
      <c r="B33" s="532" t="s">
        <v>341</v>
      </c>
      <c r="C33" s="555">
        <v>33514</v>
      </c>
      <c r="D33" s="222">
        <v>35089</v>
      </c>
      <c r="E33" s="556">
        <v>35665</v>
      </c>
      <c r="F33" s="540">
        <v>10871</v>
      </c>
      <c r="G33" s="222">
        <v>10434</v>
      </c>
      <c r="H33" s="255">
        <v>10625</v>
      </c>
      <c r="I33" s="555">
        <v>52920</v>
      </c>
      <c r="J33" s="222">
        <v>92480</v>
      </c>
      <c r="K33" s="556">
        <v>93925</v>
      </c>
      <c r="L33" s="244"/>
      <c r="M33" s="216"/>
      <c r="N33" s="242"/>
      <c r="O33" s="579">
        <f>C33+F33+I33+L33</f>
        <v>97305</v>
      </c>
      <c r="P33" s="219">
        <f>D33+G33+J33+M33</f>
        <v>138003</v>
      </c>
      <c r="Q33" s="580">
        <f>E33+H33+K33+N33</f>
        <v>140215</v>
      </c>
      <c r="R33" s="244"/>
      <c r="S33" s="216">
        <v>4328</v>
      </c>
      <c r="T33" s="242">
        <v>4406</v>
      </c>
      <c r="U33" s="553"/>
      <c r="V33" s="216"/>
      <c r="W33" s="556"/>
      <c r="X33" s="540"/>
      <c r="Y33" s="222"/>
      <c r="Z33" s="255"/>
      <c r="AA33" s="606">
        <f>O33+R33+U33</f>
        <v>97305</v>
      </c>
      <c r="AB33" s="221">
        <f>P33+S33+V33</f>
        <v>142331</v>
      </c>
      <c r="AC33" s="607">
        <f>Q33+T33+W33</f>
        <v>144621</v>
      </c>
      <c r="AD33" s="7"/>
      <c r="AE33" s="8"/>
      <c r="AF33" s="9"/>
      <c r="AG33" s="639">
        <f t="shared" si="10"/>
        <v>97305</v>
      </c>
      <c r="AH33" s="649">
        <f t="shared" si="10"/>
        <v>142331</v>
      </c>
      <c r="AI33" s="644">
        <f t="shared" si="10"/>
        <v>144621</v>
      </c>
    </row>
    <row r="34" spans="1:35" ht="12.75">
      <c r="A34" s="203"/>
      <c r="B34" s="435"/>
      <c r="C34" s="553"/>
      <c r="D34" s="216"/>
      <c r="E34" s="554"/>
      <c r="F34" s="244"/>
      <c r="G34" s="216"/>
      <c r="H34" s="242"/>
      <c r="I34" s="553"/>
      <c r="J34" s="216"/>
      <c r="K34" s="554"/>
      <c r="L34" s="244"/>
      <c r="M34" s="216"/>
      <c r="N34" s="242"/>
      <c r="O34" s="579"/>
      <c r="P34" s="219"/>
      <c r="Q34" s="580"/>
      <c r="R34" s="244"/>
      <c r="S34" s="216"/>
      <c r="T34" s="242"/>
      <c r="U34" s="553"/>
      <c r="V34" s="216"/>
      <c r="W34" s="554"/>
      <c r="X34" s="244"/>
      <c r="Y34" s="216"/>
      <c r="Z34" s="242"/>
      <c r="AA34" s="606"/>
      <c r="AB34" s="221"/>
      <c r="AC34" s="607"/>
      <c r="AD34" s="7"/>
      <c r="AE34" s="8"/>
      <c r="AF34" s="9"/>
      <c r="AG34" s="639"/>
      <c r="AH34" s="649"/>
      <c r="AI34" s="644"/>
    </row>
    <row r="35" spans="1:35" ht="12.75">
      <c r="A35" s="203" t="s">
        <v>352</v>
      </c>
      <c r="B35" s="524" t="s">
        <v>305</v>
      </c>
      <c r="C35" s="553">
        <v>125651</v>
      </c>
      <c r="D35" s="216">
        <v>9930</v>
      </c>
      <c r="E35" s="554">
        <v>10421</v>
      </c>
      <c r="F35" s="244">
        <v>39494</v>
      </c>
      <c r="G35" s="216">
        <v>3216</v>
      </c>
      <c r="H35" s="242">
        <v>3303</v>
      </c>
      <c r="I35" s="553">
        <v>79708</v>
      </c>
      <c r="J35" s="216">
        <v>6899</v>
      </c>
      <c r="K35" s="554">
        <v>9407</v>
      </c>
      <c r="L35" s="543">
        <v>387</v>
      </c>
      <c r="M35" s="217">
        <v>2</v>
      </c>
      <c r="N35" s="218">
        <v>2</v>
      </c>
      <c r="O35" s="579">
        <f aca="true" t="shared" si="11" ref="O35:Q36">C35+F35+I35+L35</f>
        <v>245240</v>
      </c>
      <c r="P35" s="219">
        <f t="shared" si="11"/>
        <v>20047</v>
      </c>
      <c r="Q35" s="580">
        <f t="shared" si="11"/>
        <v>23133</v>
      </c>
      <c r="R35" s="543"/>
      <c r="S35" s="217"/>
      <c r="T35" s="218"/>
      <c r="U35" s="561"/>
      <c r="V35" s="217"/>
      <c r="W35" s="562"/>
      <c r="X35" s="543"/>
      <c r="Y35" s="217"/>
      <c r="Z35" s="218"/>
      <c r="AA35" s="606">
        <f>O35+R35+U35</f>
        <v>245240</v>
      </c>
      <c r="AB35" s="221">
        <f>P35+S35+V35</f>
        <v>20047</v>
      </c>
      <c r="AC35" s="607">
        <f>Q35+T35+W35</f>
        <v>23133</v>
      </c>
      <c r="AD35" s="7"/>
      <c r="AE35" s="8"/>
      <c r="AF35" s="9"/>
      <c r="AG35" s="639">
        <f t="shared" si="10"/>
        <v>245240</v>
      </c>
      <c r="AH35" s="649">
        <f t="shared" si="10"/>
        <v>20047</v>
      </c>
      <c r="AI35" s="644">
        <f t="shared" si="10"/>
        <v>23133</v>
      </c>
    </row>
    <row r="36" spans="1:35" ht="12.75">
      <c r="A36" s="203"/>
      <c r="B36" s="529" t="s">
        <v>303</v>
      </c>
      <c r="C36" s="553"/>
      <c r="D36" s="216"/>
      <c r="E36" s="554"/>
      <c r="F36" s="244"/>
      <c r="G36" s="216"/>
      <c r="H36" s="242"/>
      <c r="I36" s="553"/>
      <c r="J36" s="216"/>
      <c r="K36" s="554"/>
      <c r="L36" s="543">
        <v>387</v>
      </c>
      <c r="M36" s="217">
        <v>2</v>
      </c>
      <c r="N36" s="218">
        <v>2</v>
      </c>
      <c r="O36" s="579">
        <f t="shared" si="11"/>
        <v>387</v>
      </c>
      <c r="P36" s="219">
        <f t="shared" si="11"/>
        <v>2</v>
      </c>
      <c r="Q36" s="580">
        <f t="shared" si="11"/>
        <v>2</v>
      </c>
      <c r="R36" s="543"/>
      <c r="S36" s="217"/>
      <c r="T36" s="218"/>
      <c r="U36" s="561"/>
      <c r="V36" s="217"/>
      <c r="W36" s="562"/>
      <c r="X36" s="543"/>
      <c r="Y36" s="217"/>
      <c r="Z36" s="218"/>
      <c r="AA36" s="606">
        <f>O36+I36+U36</f>
        <v>387</v>
      </c>
      <c r="AB36" s="221">
        <v>2</v>
      </c>
      <c r="AC36" s="607">
        <v>2</v>
      </c>
      <c r="AD36" s="7"/>
      <c r="AE36" s="8"/>
      <c r="AF36" s="9"/>
      <c r="AG36" s="639">
        <f t="shared" si="10"/>
        <v>387</v>
      </c>
      <c r="AH36" s="649">
        <f t="shared" si="10"/>
        <v>2</v>
      </c>
      <c r="AI36" s="644">
        <f t="shared" si="10"/>
        <v>2</v>
      </c>
    </row>
    <row r="37" spans="1:35" ht="12.75">
      <c r="A37" s="204"/>
      <c r="B37" s="530"/>
      <c r="C37" s="555"/>
      <c r="D37" s="222"/>
      <c r="E37" s="556"/>
      <c r="F37" s="540"/>
      <c r="G37" s="222"/>
      <c r="H37" s="255"/>
      <c r="I37" s="555"/>
      <c r="J37" s="222"/>
      <c r="K37" s="556"/>
      <c r="L37" s="574"/>
      <c r="M37" s="223"/>
      <c r="N37" s="224"/>
      <c r="O37" s="585"/>
      <c r="P37" s="236"/>
      <c r="Q37" s="582"/>
      <c r="R37" s="574"/>
      <c r="S37" s="223"/>
      <c r="T37" s="224"/>
      <c r="U37" s="598"/>
      <c r="V37" s="223"/>
      <c r="W37" s="575"/>
      <c r="X37" s="574"/>
      <c r="Y37" s="223"/>
      <c r="Z37" s="224"/>
      <c r="AA37" s="614"/>
      <c r="AB37" s="237"/>
      <c r="AC37" s="615"/>
      <c r="AD37" s="7"/>
      <c r="AE37" s="8"/>
      <c r="AF37" s="9"/>
      <c r="AG37" s="639"/>
      <c r="AH37" s="649"/>
      <c r="AI37" s="644"/>
    </row>
    <row r="38" spans="1:35" ht="12.75">
      <c r="A38" s="203" t="s">
        <v>353</v>
      </c>
      <c r="B38" s="530" t="s">
        <v>354</v>
      </c>
      <c r="C38" s="555">
        <v>10804</v>
      </c>
      <c r="D38" s="222">
        <v>10601</v>
      </c>
      <c r="E38" s="556">
        <v>9098</v>
      </c>
      <c r="F38" s="540">
        <v>3501</v>
      </c>
      <c r="G38" s="222">
        <v>3368</v>
      </c>
      <c r="H38" s="255">
        <v>2752</v>
      </c>
      <c r="I38" s="555">
        <v>1434</v>
      </c>
      <c r="J38" s="216">
        <v>1434</v>
      </c>
      <c r="K38" s="554">
        <v>1674</v>
      </c>
      <c r="L38" s="244"/>
      <c r="M38" s="216"/>
      <c r="N38" s="242"/>
      <c r="O38" s="585">
        <f>L38+I38+F38+C38</f>
        <v>15739</v>
      </c>
      <c r="P38" s="236">
        <f>M38+J38+G38+D38</f>
        <v>15403</v>
      </c>
      <c r="Q38" s="588">
        <f>N38+K38+H38+E38</f>
        <v>13524</v>
      </c>
      <c r="R38" s="244"/>
      <c r="S38" s="216"/>
      <c r="T38" s="242"/>
      <c r="U38" s="553"/>
      <c r="V38" s="216"/>
      <c r="W38" s="554"/>
      <c r="X38" s="244"/>
      <c r="Y38" s="216"/>
      <c r="Z38" s="242"/>
      <c r="AA38" s="618">
        <f>X38+U38+R38+O38</f>
        <v>15739</v>
      </c>
      <c r="AB38" s="220">
        <f>Y38+V38+S38+P38</f>
        <v>15403</v>
      </c>
      <c r="AC38" s="619">
        <f>Z38+W38+T38+Q38</f>
        <v>13524</v>
      </c>
      <c r="AD38" s="7"/>
      <c r="AE38" s="8"/>
      <c r="AF38" s="9"/>
      <c r="AG38" s="639">
        <f t="shared" si="10"/>
        <v>15739</v>
      </c>
      <c r="AH38" s="649">
        <f t="shared" si="10"/>
        <v>15403</v>
      </c>
      <c r="AI38" s="644">
        <f t="shared" si="10"/>
        <v>13524</v>
      </c>
    </row>
    <row r="39" spans="1:35" ht="13.5" thickBot="1">
      <c r="A39" s="209"/>
      <c r="B39" s="532"/>
      <c r="C39" s="555"/>
      <c r="D39" s="222"/>
      <c r="E39" s="556"/>
      <c r="F39" s="540"/>
      <c r="G39" s="222"/>
      <c r="H39" s="255"/>
      <c r="I39" s="555"/>
      <c r="J39" s="222"/>
      <c r="K39" s="575"/>
      <c r="L39" s="574"/>
      <c r="M39" s="223"/>
      <c r="N39" s="224"/>
      <c r="O39" s="581"/>
      <c r="P39" s="225"/>
      <c r="Q39" s="582"/>
      <c r="R39" s="574"/>
      <c r="S39" s="223"/>
      <c r="T39" s="224"/>
      <c r="U39" s="598"/>
      <c r="V39" s="223"/>
      <c r="W39" s="575"/>
      <c r="X39" s="574"/>
      <c r="Y39" s="223"/>
      <c r="Z39" s="224"/>
      <c r="AA39" s="614"/>
      <c r="AB39" s="237"/>
      <c r="AC39" s="615"/>
      <c r="AD39" s="81"/>
      <c r="AE39" s="27"/>
      <c r="AF39" s="28"/>
      <c r="AG39" s="640"/>
      <c r="AH39" s="650"/>
      <c r="AI39" s="645"/>
    </row>
    <row r="40" spans="1:35" ht="33" thickBot="1">
      <c r="A40" s="205"/>
      <c r="B40" s="533" t="s">
        <v>390</v>
      </c>
      <c r="C40" s="565">
        <f aca="true" t="shared" si="12" ref="C40:AI40">C28+C30+C33+C35+C38</f>
        <v>506567</v>
      </c>
      <c r="D40" s="246">
        <f t="shared" si="12"/>
        <v>386840</v>
      </c>
      <c r="E40" s="566">
        <f t="shared" si="12"/>
        <v>381700</v>
      </c>
      <c r="F40" s="545">
        <f t="shared" si="12"/>
        <v>160275</v>
      </c>
      <c r="G40" s="246">
        <f t="shared" si="12"/>
        <v>119365</v>
      </c>
      <c r="H40" s="247">
        <f t="shared" si="12"/>
        <v>115428</v>
      </c>
      <c r="I40" s="565">
        <f t="shared" si="12"/>
        <v>266320</v>
      </c>
      <c r="J40" s="246">
        <f t="shared" si="12"/>
        <v>234003</v>
      </c>
      <c r="K40" s="566">
        <f t="shared" si="12"/>
        <v>233280</v>
      </c>
      <c r="L40" s="545">
        <f t="shared" si="12"/>
        <v>567</v>
      </c>
      <c r="M40" s="246">
        <f t="shared" si="12"/>
        <v>6372</v>
      </c>
      <c r="N40" s="247">
        <f t="shared" si="12"/>
        <v>6642</v>
      </c>
      <c r="O40" s="565">
        <f t="shared" si="12"/>
        <v>933729</v>
      </c>
      <c r="P40" s="246">
        <f t="shared" si="12"/>
        <v>746580</v>
      </c>
      <c r="Q40" s="589">
        <f t="shared" si="12"/>
        <v>737050</v>
      </c>
      <c r="R40" s="545">
        <f t="shared" si="12"/>
        <v>8500</v>
      </c>
      <c r="S40" s="246">
        <f t="shared" si="12"/>
        <v>11729</v>
      </c>
      <c r="T40" s="247">
        <f t="shared" si="12"/>
        <v>11613</v>
      </c>
      <c r="U40" s="565">
        <f t="shared" si="12"/>
        <v>0</v>
      </c>
      <c r="V40" s="246">
        <f t="shared" si="12"/>
        <v>0</v>
      </c>
      <c r="W40" s="566">
        <f t="shared" si="12"/>
        <v>0</v>
      </c>
      <c r="X40" s="545">
        <f t="shared" si="12"/>
        <v>0</v>
      </c>
      <c r="Y40" s="246">
        <f t="shared" si="12"/>
        <v>0</v>
      </c>
      <c r="Z40" s="247">
        <f t="shared" si="12"/>
        <v>0</v>
      </c>
      <c r="AA40" s="620">
        <f t="shared" si="12"/>
        <v>942229</v>
      </c>
      <c r="AB40" s="248">
        <f t="shared" si="12"/>
        <v>758309</v>
      </c>
      <c r="AC40" s="621">
        <f t="shared" si="12"/>
        <v>748663</v>
      </c>
      <c r="AD40" s="660">
        <f t="shared" si="12"/>
        <v>0</v>
      </c>
      <c r="AE40" s="635">
        <f t="shared" si="12"/>
        <v>0</v>
      </c>
      <c r="AF40" s="621">
        <f t="shared" si="12"/>
        <v>0</v>
      </c>
      <c r="AG40" s="620">
        <f t="shared" si="12"/>
        <v>942229</v>
      </c>
      <c r="AH40" s="248">
        <f t="shared" si="12"/>
        <v>758309</v>
      </c>
      <c r="AI40" s="621">
        <f t="shared" si="12"/>
        <v>748663</v>
      </c>
    </row>
    <row r="41" spans="1:35" ht="12.75">
      <c r="A41" s="208"/>
      <c r="B41" s="526"/>
      <c r="C41" s="561"/>
      <c r="D41" s="217"/>
      <c r="E41" s="562"/>
      <c r="F41" s="543"/>
      <c r="G41" s="217"/>
      <c r="H41" s="218"/>
      <c r="I41" s="561"/>
      <c r="J41" s="217"/>
      <c r="K41" s="562"/>
      <c r="L41" s="543"/>
      <c r="M41" s="217"/>
      <c r="N41" s="218"/>
      <c r="O41" s="590"/>
      <c r="P41" s="250"/>
      <c r="Q41" s="251"/>
      <c r="R41" s="543"/>
      <c r="S41" s="217"/>
      <c r="T41" s="218"/>
      <c r="U41" s="561"/>
      <c r="V41" s="217"/>
      <c r="W41" s="562"/>
      <c r="X41" s="543"/>
      <c r="Y41" s="252"/>
      <c r="Z41" s="602"/>
      <c r="AA41" s="606"/>
      <c r="AB41" s="221"/>
      <c r="AC41" s="607"/>
      <c r="AD41" s="33"/>
      <c r="AE41" s="20"/>
      <c r="AF41" s="21"/>
      <c r="AG41" s="638"/>
      <c r="AH41" s="648"/>
      <c r="AI41" s="643"/>
    </row>
    <row r="42" spans="1:35" ht="12.75">
      <c r="A42" s="203" t="s">
        <v>230</v>
      </c>
      <c r="B42" s="435" t="s">
        <v>306</v>
      </c>
      <c r="C42" s="553"/>
      <c r="D42" s="216">
        <v>604</v>
      </c>
      <c r="E42" s="554">
        <v>605</v>
      </c>
      <c r="F42" s="244"/>
      <c r="G42" s="216">
        <v>161</v>
      </c>
      <c r="H42" s="242">
        <v>161</v>
      </c>
      <c r="I42" s="553">
        <v>650</v>
      </c>
      <c r="J42" s="217">
        <v>728</v>
      </c>
      <c r="K42" s="562">
        <v>646</v>
      </c>
      <c r="L42" s="543">
        <v>50</v>
      </c>
      <c r="M42" s="218">
        <v>0</v>
      </c>
      <c r="N42" s="218">
        <v>0</v>
      </c>
      <c r="O42" s="579">
        <f>C42+F42+I42+L42</f>
        <v>700</v>
      </c>
      <c r="P42" s="243">
        <f>D42+G42+J42+M42</f>
        <v>1493</v>
      </c>
      <c r="Q42" s="253">
        <f>E42+H42+K42+N42</f>
        <v>1412</v>
      </c>
      <c r="R42" s="543"/>
      <c r="S42" s="217"/>
      <c r="T42" s="218"/>
      <c r="U42" s="561"/>
      <c r="V42" s="217"/>
      <c r="W42" s="562"/>
      <c r="X42" s="543"/>
      <c r="Y42" s="216"/>
      <c r="Z42" s="242"/>
      <c r="AA42" s="606">
        <f>O42+R42+U42</f>
        <v>700</v>
      </c>
      <c r="AB42" s="221">
        <f>P42+S42+V42</f>
        <v>1493</v>
      </c>
      <c r="AC42" s="607">
        <f>Q42+T42+W42</f>
        <v>1412</v>
      </c>
      <c r="AD42" s="7"/>
      <c r="AE42" s="8"/>
      <c r="AF42" s="9"/>
      <c r="AG42" s="639">
        <f aca="true" t="shared" si="13" ref="AG42:AI48">AA42+AD42</f>
        <v>700</v>
      </c>
      <c r="AH42" s="649">
        <f t="shared" si="13"/>
        <v>1493</v>
      </c>
      <c r="AI42" s="644">
        <f t="shared" si="13"/>
        <v>1412</v>
      </c>
    </row>
    <row r="43" spans="1:35" ht="12.75">
      <c r="A43" s="203"/>
      <c r="B43" s="435"/>
      <c r="C43" s="553"/>
      <c r="D43" s="216"/>
      <c r="E43" s="554"/>
      <c r="F43" s="244"/>
      <c r="G43" s="216"/>
      <c r="H43" s="242"/>
      <c r="I43" s="553"/>
      <c r="J43" s="217"/>
      <c r="K43" s="562"/>
      <c r="L43" s="543"/>
      <c r="M43" s="218"/>
      <c r="N43" s="218"/>
      <c r="O43" s="579"/>
      <c r="P43" s="243"/>
      <c r="Q43" s="254"/>
      <c r="R43" s="543"/>
      <c r="S43" s="217"/>
      <c r="T43" s="218"/>
      <c r="U43" s="561"/>
      <c r="V43" s="217"/>
      <c r="W43" s="562"/>
      <c r="X43" s="543"/>
      <c r="Y43" s="216"/>
      <c r="Z43" s="242"/>
      <c r="AA43" s="606"/>
      <c r="AB43" s="221"/>
      <c r="AC43" s="607"/>
      <c r="AD43" s="130"/>
      <c r="AE43" s="8"/>
      <c r="AF43" s="193"/>
      <c r="AG43" s="639"/>
      <c r="AH43" s="649"/>
      <c r="AI43" s="644"/>
    </row>
    <row r="44" spans="1:35" ht="12.75">
      <c r="A44" s="203" t="s">
        <v>231</v>
      </c>
      <c r="B44" s="435" t="s">
        <v>307</v>
      </c>
      <c r="C44" s="553">
        <v>153026</v>
      </c>
      <c r="D44" s="216">
        <v>143654</v>
      </c>
      <c r="E44" s="554">
        <v>136653</v>
      </c>
      <c r="F44" s="244">
        <v>46514</v>
      </c>
      <c r="G44" s="216">
        <v>43459</v>
      </c>
      <c r="H44" s="242">
        <v>40223</v>
      </c>
      <c r="I44" s="553">
        <v>156586</v>
      </c>
      <c r="J44" s="217">
        <v>164124</v>
      </c>
      <c r="K44" s="562">
        <v>152883</v>
      </c>
      <c r="L44" s="543">
        <v>91866</v>
      </c>
      <c r="M44" s="218">
        <v>150910</v>
      </c>
      <c r="N44" s="218">
        <f>N45+N46+N48</f>
        <v>134287</v>
      </c>
      <c r="O44" s="579">
        <f aca="true" t="shared" si="14" ref="O44:Q48">C44+F44+I44+L44</f>
        <v>447992</v>
      </c>
      <c r="P44" s="243">
        <f t="shared" si="14"/>
        <v>502147</v>
      </c>
      <c r="Q44" s="253">
        <f t="shared" si="14"/>
        <v>464046</v>
      </c>
      <c r="R44" s="543">
        <v>946145</v>
      </c>
      <c r="S44" s="217">
        <v>1202405</v>
      </c>
      <c r="T44" s="218">
        <v>149432</v>
      </c>
      <c r="U44" s="561">
        <v>38560</v>
      </c>
      <c r="V44" s="217">
        <v>54060</v>
      </c>
      <c r="W44" s="562">
        <v>48605</v>
      </c>
      <c r="X44" s="543">
        <v>0</v>
      </c>
      <c r="Y44" s="216">
        <v>0</v>
      </c>
      <c r="Z44" s="242">
        <v>7533</v>
      </c>
      <c r="AA44" s="606">
        <f>O44+R44+U44+X44</f>
        <v>1432697</v>
      </c>
      <c r="AB44" s="221">
        <f aca="true" t="shared" si="15" ref="AB44:AC48">P44+S44+V44+Y44</f>
        <v>1758612</v>
      </c>
      <c r="AC44" s="607">
        <f t="shared" si="15"/>
        <v>669616</v>
      </c>
      <c r="AD44" s="654">
        <f>AD45+AD46+AD47</f>
        <v>432047</v>
      </c>
      <c r="AE44" s="657">
        <f>AE45+AE46+AE47</f>
        <v>283193</v>
      </c>
      <c r="AF44" s="656">
        <f>AF45+AF46+AF47</f>
        <v>-16432</v>
      </c>
      <c r="AG44" s="639">
        <f t="shared" si="13"/>
        <v>1864744</v>
      </c>
      <c r="AH44" s="649">
        <f t="shared" si="13"/>
        <v>2041805</v>
      </c>
      <c r="AI44" s="644">
        <f>AC44+AF44</f>
        <v>653184</v>
      </c>
    </row>
    <row r="45" spans="1:35" ht="12.75">
      <c r="A45" s="203"/>
      <c r="B45" s="534" t="s">
        <v>391</v>
      </c>
      <c r="C45" s="555"/>
      <c r="D45" s="222"/>
      <c r="E45" s="556"/>
      <c r="F45" s="540"/>
      <c r="G45" s="222"/>
      <c r="H45" s="255"/>
      <c r="I45" s="555"/>
      <c r="J45" s="222"/>
      <c r="K45" s="556"/>
      <c r="L45" s="244">
        <v>34143</v>
      </c>
      <c r="M45" s="218">
        <v>42711</v>
      </c>
      <c r="N45" s="218">
        <v>41598</v>
      </c>
      <c r="O45" s="579">
        <f t="shared" si="14"/>
        <v>34143</v>
      </c>
      <c r="P45" s="243">
        <f t="shared" si="14"/>
        <v>42711</v>
      </c>
      <c r="Q45" s="253">
        <f t="shared" si="14"/>
        <v>41598</v>
      </c>
      <c r="R45" s="244"/>
      <c r="S45" s="216"/>
      <c r="T45" s="255"/>
      <c r="U45" s="555"/>
      <c r="V45" s="222"/>
      <c r="W45" s="556"/>
      <c r="X45" s="540"/>
      <c r="Y45" s="216"/>
      <c r="Z45" s="242"/>
      <c r="AA45" s="606">
        <f>O45+R45+U45+X45</f>
        <v>34143</v>
      </c>
      <c r="AB45" s="221">
        <f t="shared" si="15"/>
        <v>42711</v>
      </c>
      <c r="AC45" s="607">
        <f t="shared" si="15"/>
        <v>41598</v>
      </c>
      <c r="AD45" s="130"/>
      <c r="AE45" s="8"/>
      <c r="AF45" s="193"/>
      <c r="AG45" s="639">
        <f t="shared" si="13"/>
        <v>34143</v>
      </c>
      <c r="AH45" s="649">
        <f t="shared" si="13"/>
        <v>42711</v>
      </c>
      <c r="AI45" s="644">
        <f t="shared" si="13"/>
        <v>41598</v>
      </c>
    </row>
    <row r="46" spans="1:35" ht="12.75">
      <c r="A46" s="203"/>
      <c r="B46" s="534" t="s">
        <v>522</v>
      </c>
      <c r="C46" s="555"/>
      <c r="D46" s="222"/>
      <c r="E46" s="556"/>
      <c r="F46" s="540"/>
      <c r="G46" s="222"/>
      <c r="H46" s="255"/>
      <c r="I46" s="555"/>
      <c r="J46" s="222"/>
      <c r="K46" s="556"/>
      <c r="L46" s="244">
        <v>44635</v>
      </c>
      <c r="M46" s="218">
        <v>99211</v>
      </c>
      <c r="N46" s="218">
        <v>83701</v>
      </c>
      <c r="O46" s="579">
        <f t="shared" si="14"/>
        <v>44635</v>
      </c>
      <c r="P46" s="243">
        <f t="shared" si="14"/>
        <v>99211</v>
      </c>
      <c r="Q46" s="253">
        <f t="shared" si="14"/>
        <v>83701</v>
      </c>
      <c r="R46" s="244"/>
      <c r="S46" s="216"/>
      <c r="T46" s="255"/>
      <c r="U46" s="555">
        <v>38560</v>
      </c>
      <c r="V46" s="222">
        <v>54060</v>
      </c>
      <c r="W46" s="556">
        <v>48605</v>
      </c>
      <c r="X46" s="540"/>
      <c r="Y46" s="216"/>
      <c r="Z46" s="242"/>
      <c r="AA46" s="606">
        <f>O46+R46+U46+X46</f>
        <v>83195</v>
      </c>
      <c r="AB46" s="221">
        <f t="shared" si="15"/>
        <v>153271</v>
      </c>
      <c r="AC46" s="607">
        <f t="shared" si="15"/>
        <v>132306</v>
      </c>
      <c r="AD46" s="628">
        <v>424384</v>
      </c>
      <c r="AE46" s="658">
        <v>275530</v>
      </c>
      <c r="AF46" s="629">
        <v>-27312</v>
      </c>
      <c r="AG46" s="639">
        <f t="shared" si="13"/>
        <v>507579</v>
      </c>
      <c r="AH46" s="649">
        <f t="shared" si="13"/>
        <v>428801</v>
      </c>
      <c r="AI46" s="644">
        <f t="shared" si="13"/>
        <v>104994</v>
      </c>
    </row>
    <row r="47" spans="1:35" ht="12.75">
      <c r="A47" s="203"/>
      <c r="B47" s="534" t="s">
        <v>392</v>
      </c>
      <c r="C47" s="555"/>
      <c r="D47" s="222"/>
      <c r="E47" s="556"/>
      <c r="F47" s="540"/>
      <c r="G47" s="222"/>
      <c r="H47" s="255"/>
      <c r="I47" s="555"/>
      <c r="J47" s="222"/>
      <c r="K47" s="556"/>
      <c r="L47" s="540"/>
      <c r="M47" s="255"/>
      <c r="N47" s="255"/>
      <c r="O47" s="579">
        <f t="shared" si="14"/>
        <v>0</v>
      </c>
      <c r="P47" s="243">
        <f t="shared" si="14"/>
        <v>0</v>
      </c>
      <c r="Q47" s="253">
        <f t="shared" si="14"/>
        <v>0</v>
      </c>
      <c r="R47" s="540"/>
      <c r="S47" s="222"/>
      <c r="T47" s="255"/>
      <c r="U47" s="555"/>
      <c r="V47" s="222"/>
      <c r="W47" s="556"/>
      <c r="X47" s="540"/>
      <c r="Y47" s="216"/>
      <c r="Z47" s="242"/>
      <c r="AA47" s="606">
        <f>O47+R47+U47+X47</f>
        <v>0</v>
      </c>
      <c r="AB47" s="221">
        <f t="shared" si="15"/>
        <v>0</v>
      </c>
      <c r="AC47" s="607">
        <f t="shared" si="15"/>
        <v>0</v>
      </c>
      <c r="AD47" s="655">
        <v>7663</v>
      </c>
      <c r="AE47" s="658">
        <v>7663</v>
      </c>
      <c r="AF47" s="629">
        <v>10880</v>
      </c>
      <c r="AG47" s="639">
        <f t="shared" si="13"/>
        <v>7663</v>
      </c>
      <c r="AH47" s="649">
        <f t="shared" si="13"/>
        <v>7663</v>
      </c>
      <c r="AI47" s="644">
        <f t="shared" si="13"/>
        <v>10880</v>
      </c>
    </row>
    <row r="48" spans="1:35" ht="12.75">
      <c r="A48" s="203"/>
      <c r="B48" s="534" t="s">
        <v>308</v>
      </c>
      <c r="C48" s="555"/>
      <c r="D48" s="222"/>
      <c r="E48" s="556"/>
      <c r="F48" s="540"/>
      <c r="G48" s="222"/>
      <c r="H48" s="255"/>
      <c r="I48" s="555"/>
      <c r="J48" s="222"/>
      <c r="K48" s="556"/>
      <c r="L48" s="540">
        <v>13088</v>
      </c>
      <c r="M48" s="255">
        <v>8988</v>
      </c>
      <c r="N48" s="255">
        <v>8988</v>
      </c>
      <c r="O48" s="579">
        <f t="shared" si="14"/>
        <v>13088</v>
      </c>
      <c r="P48" s="243">
        <f t="shared" si="14"/>
        <v>8988</v>
      </c>
      <c r="Q48" s="253">
        <f t="shared" si="14"/>
        <v>8988</v>
      </c>
      <c r="R48" s="540"/>
      <c r="S48" s="222"/>
      <c r="T48" s="255"/>
      <c r="U48" s="555"/>
      <c r="V48" s="222"/>
      <c r="W48" s="556"/>
      <c r="X48" s="540"/>
      <c r="Y48" s="216"/>
      <c r="Z48" s="242"/>
      <c r="AA48" s="606">
        <f>O48+R48+U48+X48</f>
        <v>13088</v>
      </c>
      <c r="AB48" s="221">
        <f t="shared" si="15"/>
        <v>8988</v>
      </c>
      <c r="AC48" s="607">
        <f t="shared" si="15"/>
        <v>8988</v>
      </c>
      <c r="AD48" s="7"/>
      <c r="AE48" s="8"/>
      <c r="AF48" s="9"/>
      <c r="AG48" s="639">
        <f t="shared" si="13"/>
        <v>13088</v>
      </c>
      <c r="AH48" s="649">
        <f t="shared" si="13"/>
        <v>8988</v>
      </c>
      <c r="AI48" s="644">
        <f t="shared" si="13"/>
        <v>8988</v>
      </c>
    </row>
    <row r="49" spans="1:35" ht="13.5" thickBot="1">
      <c r="A49" s="204"/>
      <c r="B49" s="534"/>
      <c r="C49" s="555"/>
      <c r="D49" s="222"/>
      <c r="E49" s="556"/>
      <c r="F49" s="540"/>
      <c r="G49" s="222"/>
      <c r="H49" s="255"/>
      <c r="I49" s="555"/>
      <c r="J49" s="222"/>
      <c r="K49" s="556"/>
      <c r="L49" s="540"/>
      <c r="M49" s="222"/>
      <c r="N49" s="255"/>
      <c r="O49" s="585"/>
      <c r="P49" s="256"/>
      <c r="Q49" s="257"/>
      <c r="R49" s="540"/>
      <c r="S49" s="222"/>
      <c r="T49" s="255"/>
      <c r="U49" s="555"/>
      <c r="V49" s="222"/>
      <c r="W49" s="556"/>
      <c r="X49" s="540"/>
      <c r="Y49" s="226"/>
      <c r="Z49" s="603"/>
      <c r="AA49" s="622"/>
      <c r="AB49" s="258"/>
      <c r="AC49" s="623"/>
      <c r="AD49" s="81"/>
      <c r="AE49" s="27"/>
      <c r="AF49" s="28"/>
      <c r="AG49" s="639"/>
      <c r="AH49" s="650"/>
      <c r="AI49" s="645"/>
    </row>
    <row r="50" spans="1:35" ht="34.5" thickBot="1">
      <c r="A50" s="205"/>
      <c r="B50" s="525" t="s">
        <v>393</v>
      </c>
      <c r="C50" s="557">
        <f aca="true" t="shared" si="16" ref="C50:AI50">SUM(C40:C44)</f>
        <v>659593</v>
      </c>
      <c r="D50" s="228">
        <f t="shared" si="16"/>
        <v>531098</v>
      </c>
      <c r="E50" s="558">
        <f t="shared" si="16"/>
        <v>518958</v>
      </c>
      <c r="F50" s="541">
        <f t="shared" si="16"/>
        <v>206789</v>
      </c>
      <c r="G50" s="228">
        <f t="shared" si="16"/>
        <v>162985</v>
      </c>
      <c r="H50" s="229">
        <f t="shared" si="16"/>
        <v>155812</v>
      </c>
      <c r="I50" s="557">
        <f t="shared" si="16"/>
        <v>423556</v>
      </c>
      <c r="J50" s="228">
        <f t="shared" si="16"/>
        <v>398855</v>
      </c>
      <c r="K50" s="558">
        <f t="shared" si="16"/>
        <v>386809</v>
      </c>
      <c r="L50" s="541">
        <f t="shared" si="16"/>
        <v>92483</v>
      </c>
      <c r="M50" s="228">
        <f t="shared" si="16"/>
        <v>157282</v>
      </c>
      <c r="N50" s="229">
        <f t="shared" si="16"/>
        <v>140929</v>
      </c>
      <c r="O50" s="583">
        <f t="shared" si="16"/>
        <v>1382421</v>
      </c>
      <c r="P50" s="230">
        <f t="shared" si="16"/>
        <v>1250220</v>
      </c>
      <c r="Q50" s="591">
        <f t="shared" si="16"/>
        <v>1202508</v>
      </c>
      <c r="R50" s="541">
        <f t="shared" si="16"/>
        <v>954645</v>
      </c>
      <c r="S50" s="228">
        <f t="shared" si="16"/>
        <v>1214134</v>
      </c>
      <c r="T50" s="229">
        <f t="shared" si="16"/>
        <v>161045</v>
      </c>
      <c r="U50" s="557">
        <f t="shared" si="16"/>
        <v>38560</v>
      </c>
      <c r="V50" s="228">
        <f t="shared" si="16"/>
        <v>54060</v>
      </c>
      <c r="W50" s="558">
        <f t="shared" si="16"/>
        <v>48605</v>
      </c>
      <c r="X50" s="541">
        <f t="shared" si="16"/>
        <v>0</v>
      </c>
      <c r="Y50" s="228">
        <f t="shared" si="16"/>
        <v>0</v>
      </c>
      <c r="Z50" s="229">
        <f t="shared" si="16"/>
        <v>7533</v>
      </c>
      <c r="AA50" s="610">
        <f t="shared" si="16"/>
        <v>2375626</v>
      </c>
      <c r="AB50" s="231">
        <f t="shared" si="16"/>
        <v>2518414</v>
      </c>
      <c r="AC50" s="611">
        <f>SUM(AC40:AC44)</f>
        <v>1419691</v>
      </c>
      <c r="AD50" s="659">
        <f>SUM(AD40:AD44)</f>
        <v>432047</v>
      </c>
      <c r="AE50" s="633">
        <f t="shared" si="16"/>
        <v>283193</v>
      </c>
      <c r="AF50" s="611">
        <f t="shared" si="16"/>
        <v>-16432</v>
      </c>
      <c r="AG50" s="610">
        <f>SUM(AG40:AG44)</f>
        <v>2807673</v>
      </c>
      <c r="AH50" s="231">
        <f t="shared" si="16"/>
        <v>2801607</v>
      </c>
      <c r="AI50" s="611">
        <f t="shared" si="16"/>
        <v>1403259</v>
      </c>
    </row>
    <row r="51" spans="1:35" ht="13.5" thickBot="1">
      <c r="A51" s="210"/>
      <c r="B51" s="535"/>
      <c r="C51" s="567"/>
      <c r="D51" s="245"/>
      <c r="E51" s="568"/>
      <c r="F51" s="546"/>
      <c r="G51" s="245"/>
      <c r="H51" s="260"/>
      <c r="I51" s="567"/>
      <c r="J51" s="245"/>
      <c r="K51" s="568"/>
      <c r="L51" s="546"/>
      <c r="M51" s="245"/>
      <c r="N51" s="260"/>
      <c r="O51" s="592"/>
      <c r="P51" s="259"/>
      <c r="Q51" s="591"/>
      <c r="R51" s="546"/>
      <c r="S51" s="245"/>
      <c r="T51" s="260"/>
      <c r="U51" s="599"/>
      <c r="V51" s="262"/>
      <c r="W51" s="591"/>
      <c r="X51" s="597"/>
      <c r="Y51" s="262"/>
      <c r="Z51" s="261"/>
      <c r="AA51" s="624"/>
      <c r="AB51" s="263"/>
      <c r="AC51" s="625"/>
      <c r="AD51" s="67"/>
      <c r="AE51" s="68"/>
      <c r="AF51" s="69"/>
      <c r="AG51" s="641"/>
      <c r="AH51" s="651"/>
      <c r="AI51" s="646"/>
    </row>
    <row r="52" spans="1:35" ht="25.5" customHeight="1" thickBot="1">
      <c r="A52" s="205"/>
      <c r="B52" s="533" t="s">
        <v>309</v>
      </c>
      <c r="C52" s="565">
        <f aca="true" t="shared" si="17" ref="C52:AI52">C17+C50</f>
        <v>882678</v>
      </c>
      <c r="D52" s="246">
        <f t="shared" si="17"/>
        <v>751133</v>
      </c>
      <c r="E52" s="566">
        <f t="shared" si="17"/>
        <v>719479</v>
      </c>
      <c r="F52" s="545">
        <f t="shared" si="17"/>
        <v>279246</v>
      </c>
      <c r="G52" s="246">
        <f t="shared" si="17"/>
        <v>234392</v>
      </c>
      <c r="H52" s="247">
        <f t="shared" si="17"/>
        <v>216887</v>
      </c>
      <c r="I52" s="565">
        <f t="shared" si="17"/>
        <v>676288</v>
      </c>
      <c r="J52" s="246">
        <f t="shared" si="17"/>
        <v>684205</v>
      </c>
      <c r="K52" s="566">
        <f t="shared" si="17"/>
        <v>659645</v>
      </c>
      <c r="L52" s="545">
        <f t="shared" si="17"/>
        <v>92483</v>
      </c>
      <c r="M52" s="246">
        <f t="shared" si="17"/>
        <v>159487</v>
      </c>
      <c r="N52" s="247">
        <f t="shared" si="17"/>
        <v>143134</v>
      </c>
      <c r="O52" s="593">
        <f t="shared" si="17"/>
        <v>1930695</v>
      </c>
      <c r="P52" s="186">
        <f t="shared" si="17"/>
        <v>1829217</v>
      </c>
      <c r="Q52" s="566">
        <f t="shared" si="17"/>
        <v>1739145</v>
      </c>
      <c r="R52" s="545">
        <f t="shared" si="17"/>
        <v>954645</v>
      </c>
      <c r="S52" s="246">
        <f t="shared" si="17"/>
        <v>1218378</v>
      </c>
      <c r="T52" s="247">
        <f t="shared" si="17"/>
        <v>169763</v>
      </c>
      <c r="U52" s="565">
        <f t="shared" si="17"/>
        <v>38560</v>
      </c>
      <c r="V52" s="246">
        <f t="shared" si="17"/>
        <v>54060</v>
      </c>
      <c r="W52" s="566">
        <f t="shared" si="17"/>
        <v>48605</v>
      </c>
      <c r="X52" s="545">
        <f t="shared" si="17"/>
        <v>0</v>
      </c>
      <c r="Y52" s="246">
        <f t="shared" si="17"/>
        <v>0</v>
      </c>
      <c r="Z52" s="247">
        <f t="shared" si="17"/>
        <v>7533</v>
      </c>
      <c r="AA52" s="620">
        <f t="shared" si="17"/>
        <v>2923900</v>
      </c>
      <c r="AB52" s="248">
        <f t="shared" si="17"/>
        <v>3101655</v>
      </c>
      <c r="AC52" s="621">
        <f t="shared" si="17"/>
        <v>1965046</v>
      </c>
      <c r="AD52" s="660">
        <f t="shared" si="17"/>
        <v>432047</v>
      </c>
      <c r="AE52" s="635">
        <f t="shared" si="17"/>
        <v>283193</v>
      </c>
      <c r="AF52" s="621">
        <f t="shared" si="17"/>
        <v>-7725</v>
      </c>
      <c r="AG52" s="620">
        <f t="shared" si="17"/>
        <v>3355947</v>
      </c>
      <c r="AH52" s="248">
        <f t="shared" si="17"/>
        <v>3384848</v>
      </c>
      <c r="AI52" s="621">
        <f t="shared" si="17"/>
        <v>1957321</v>
      </c>
    </row>
    <row r="53" spans="1:35" ht="36.75" customHeight="1" thickBot="1">
      <c r="A53" s="205"/>
      <c r="B53" s="536" t="s">
        <v>394</v>
      </c>
      <c r="C53" s="569"/>
      <c r="D53" s="264"/>
      <c r="E53" s="570"/>
      <c r="F53" s="547"/>
      <c r="G53" s="264"/>
      <c r="H53" s="265"/>
      <c r="I53" s="569"/>
      <c r="J53" s="264"/>
      <c r="K53" s="570"/>
      <c r="L53" s="547">
        <v>13088</v>
      </c>
      <c r="M53" s="264">
        <f>M48</f>
        <v>8988</v>
      </c>
      <c r="N53" s="265">
        <v>8988</v>
      </c>
      <c r="O53" s="590">
        <f>C53+F53+I53+L53</f>
        <v>13088</v>
      </c>
      <c r="P53" s="249">
        <f>D53+G53+J53+M53</f>
        <v>8988</v>
      </c>
      <c r="Q53" s="594">
        <v>8988</v>
      </c>
      <c r="R53" s="576"/>
      <c r="S53" s="266"/>
      <c r="T53" s="267"/>
      <c r="U53" s="600"/>
      <c r="V53" s="266"/>
      <c r="W53" s="601"/>
      <c r="X53" s="576"/>
      <c r="Y53" s="266"/>
      <c r="Z53" s="267"/>
      <c r="AA53" s="606">
        <f>O53+R53+U53</f>
        <v>13088</v>
      </c>
      <c r="AB53" s="221">
        <f>P53+S53+V53</f>
        <v>8988</v>
      </c>
      <c r="AC53" s="607">
        <v>8988</v>
      </c>
      <c r="AD53" s="67"/>
      <c r="AE53" s="68"/>
      <c r="AF53" s="69"/>
      <c r="AG53" s="606">
        <f>U53+X53+AA53</f>
        <v>13088</v>
      </c>
      <c r="AH53" s="221">
        <f>V53+Y53+AB53</f>
        <v>8988</v>
      </c>
      <c r="AI53" s="607">
        <v>8988</v>
      </c>
    </row>
    <row r="54" spans="1:35" ht="25.5" customHeight="1" thickBot="1">
      <c r="A54" s="205"/>
      <c r="B54" s="537" t="s">
        <v>523</v>
      </c>
      <c r="C54" s="571">
        <f aca="true" t="shared" si="18" ref="C54:AC54">C52-C53</f>
        <v>882678</v>
      </c>
      <c r="D54" s="572">
        <f t="shared" si="18"/>
        <v>751133</v>
      </c>
      <c r="E54" s="573">
        <f t="shared" si="18"/>
        <v>719479</v>
      </c>
      <c r="F54" s="548">
        <f t="shared" si="18"/>
        <v>279246</v>
      </c>
      <c r="G54" s="268">
        <f t="shared" si="18"/>
        <v>234392</v>
      </c>
      <c r="H54" s="269">
        <f t="shared" si="18"/>
        <v>216887</v>
      </c>
      <c r="I54" s="571">
        <f t="shared" si="18"/>
        <v>676288</v>
      </c>
      <c r="J54" s="572">
        <f t="shared" si="18"/>
        <v>684205</v>
      </c>
      <c r="K54" s="573">
        <f t="shared" si="18"/>
        <v>659645</v>
      </c>
      <c r="L54" s="548">
        <f t="shared" si="18"/>
        <v>79395</v>
      </c>
      <c r="M54" s="268">
        <f t="shared" si="18"/>
        <v>150499</v>
      </c>
      <c r="N54" s="269">
        <f t="shared" si="18"/>
        <v>134146</v>
      </c>
      <c r="O54" s="595">
        <f t="shared" si="18"/>
        <v>1917607</v>
      </c>
      <c r="P54" s="596">
        <f t="shared" si="18"/>
        <v>1820229</v>
      </c>
      <c r="Q54" s="573">
        <f t="shared" si="18"/>
        <v>1730157</v>
      </c>
      <c r="R54" s="548">
        <f t="shared" si="18"/>
        <v>954645</v>
      </c>
      <c r="S54" s="268">
        <f t="shared" si="18"/>
        <v>1218378</v>
      </c>
      <c r="T54" s="269">
        <f t="shared" si="18"/>
        <v>169763</v>
      </c>
      <c r="U54" s="571">
        <f t="shared" si="18"/>
        <v>38560</v>
      </c>
      <c r="V54" s="572">
        <f t="shared" si="18"/>
        <v>54060</v>
      </c>
      <c r="W54" s="573">
        <f t="shared" si="18"/>
        <v>48605</v>
      </c>
      <c r="X54" s="548">
        <f t="shared" si="18"/>
        <v>0</v>
      </c>
      <c r="Y54" s="268">
        <f t="shared" si="18"/>
        <v>0</v>
      </c>
      <c r="Z54" s="269">
        <f t="shared" si="18"/>
        <v>7533</v>
      </c>
      <c r="AA54" s="626">
        <f t="shared" si="18"/>
        <v>2910812</v>
      </c>
      <c r="AB54" s="270">
        <f t="shared" si="18"/>
        <v>3092667</v>
      </c>
      <c r="AC54" s="627">
        <f t="shared" si="18"/>
        <v>1956058</v>
      </c>
      <c r="AD54" s="661">
        <f aca="true" t="shared" si="19" ref="AD54:AI54">AD52-AD53</f>
        <v>432047</v>
      </c>
      <c r="AE54" s="636">
        <f t="shared" si="19"/>
        <v>283193</v>
      </c>
      <c r="AF54" s="627">
        <f t="shared" si="19"/>
        <v>-7725</v>
      </c>
      <c r="AG54" s="626">
        <f t="shared" si="19"/>
        <v>3342859</v>
      </c>
      <c r="AH54" s="270">
        <f t="shared" si="19"/>
        <v>3375860</v>
      </c>
      <c r="AI54" s="627">
        <f t="shared" si="19"/>
        <v>1948333</v>
      </c>
    </row>
    <row r="55" spans="33:35" ht="12.75">
      <c r="AG55" s="87"/>
      <c r="AH55" s="87"/>
      <c r="AI55" s="87"/>
    </row>
    <row r="56" spans="33:35" ht="12.75">
      <c r="AG56" s="87"/>
      <c r="AH56" s="87"/>
      <c r="AI56" s="87"/>
    </row>
    <row r="57" spans="33:35" ht="12.75">
      <c r="AG57" s="87"/>
      <c r="AH57" s="87"/>
      <c r="AI57" s="87"/>
    </row>
    <row r="58" spans="33:35" ht="12.75">
      <c r="AG58" s="87"/>
      <c r="AH58" s="87"/>
      <c r="AI58" s="87"/>
    </row>
    <row r="59" spans="33:35" ht="12.75">
      <c r="AG59" s="87"/>
      <c r="AH59" s="87"/>
      <c r="AI59" s="87"/>
    </row>
    <row r="60" spans="33:35" ht="12.75">
      <c r="AG60" s="87"/>
      <c r="AH60" s="87"/>
      <c r="AI60" s="87"/>
    </row>
    <row r="61" spans="33:35" ht="12.75">
      <c r="AG61" s="87"/>
      <c r="AH61" s="87"/>
      <c r="AI61" s="87"/>
    </row>
    <row r="62" spans="33:35" ht="12.75">
      <c r="AG62" s="87"/>
      <c r="AH62" s="87"/>
      <c r="AI62" s="87"/>
    </row>
    <row r="63" spans="33:35" ht="12.75">
      <c r="AG63" s="87"/>
      <c r="AH63" s="87"/>
      <c r="AI63" s="87"/>
    </row>
  </sheetData>
  <mergeCells count="13">
    <mergeCell ref="L12:N12"/>
    <mergeCell ref="O12:Q12"/>
    <mergeCell ref="R12:T12"/>
    <mergeCell ref="A7:AI7"/>
    <mergeCell ref="AD12:AF12"/>
    <mergeCell ref="AG12:AI12"/>
    <mergeCell ref="A12:A13"/>
    <mergeCell ref="C12:E12"/>
    <mergeCell ref="F12:H12"/>
    <mergeCell ref="X12:Z12"/>
    <mergeCell ref="AA12:AC12"/>
    <mergeCell ref="I12:K12"/>
    <mergeCell ref="U12:W12"/>
  </mergeCells>
  <printOptions/>
  <pageMargins left="0" right="0" top="0.1968503937007874" bottom="0.3937007874015748" header="0" footer="0"/>
  <pageSetup horizontalDpi="200" verticalDpi="200" orientation="landscape"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zs.brigitta</cp:lastModifiedBy>
  <cp:lastPrinted>2010-05-12T05:19:56Z</cp:lastPrinted>
  <dcterms:created xsi:type="dcterms:W3CDTF">2002-04-01T14:49:37Z</dcterms:created>
  <dcterms:modified xsi:type="dcterms:W3CDTF">2010-05-12T05:22:44Z</dcterms:modified>
  <cp:category/>
  <cp:version/>
  <cp:contentType/>
  <cp:contentStatus/>
</cp:coreProperties>
</file>