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tabRatio="601" firstSheet="1" activeTab="10"/>
  </bookViews>
  <sheets>
    <sheet name="mérl." sheetId="1" r:id="rId1"/>
    <sheet name="m.mérl." sheetId="2" r:id="rId2"/>
    <sheet name="f.mérl." sheetId="3" r:id="rId3"/>
    <sheet name="3émérl" sheetId="4" r:id="rId4"/>
    <sheet name="i.kiad." sheetId="5" r:id="rId5"/>
    <sheet name="i.bev." sheetId="6" r:id="rId6"/>
    <sheet name="b-k jc." sheetId="7" r:id="rId7"/>
    <sheet name="b-k ir." sheetId="8" r:id="rId8"/>
    <sheet name="ph.kiad." sheetId="9" r:id="rId9"/>
    <sheet name="CÖK" sheetId="10" r:id="rId10"/>
    <sheet name="felh.k." sheetId="11" r:id="rId11"/>
  </sheets>
  <definedNames/>
  <calcPr fullCalcOnLoad="1"/>
</workbook>
</file>

<file path=xl/sharedStrings.xml><?xml version="1.0" encoding="utf-8"?>
<sst xmlns="http://schemas.openxmlformats.org/spreadsheetml/2006/main" count="642" uniqueCount="413">
  <si>
    <t>2. sz. melléklet</t>
  </si>
  <si>
    <t>E Ft-ban</t>
  </si>
  <si>
    <t>Intézmény</t>
  </si>
  <si>
    <t>Járulék</t>
  </si>
  <si>
    <t>Mük. kiad. össz.</t>
  </si>
  <si>
    <t>Felhalm. kiad.</t>
  </si>
  <si>
    <t>Kiad. összesen</t>
  </si>
  <si>
    <t>Egy. Óvoda</t>
  </si>
  <si>
    <t>P.S.Ált.Isk.</t>
  </si>
  <si>
    <t>Zeneisk.</t>
  </si>
  <si>
    <t>T.M.Gimnázium</t>
  </si>
  <si>
    <t>Könyvtár, Műv.h.</t>
  </si>
  <si>
    <t>Városigazag.</t>
  </si>
  <si>
    <t>Városig.összen</t>
  </si>
  <si>
    <t>B.D.Szakképz.</t>
  </si>
  <si>
    <t>B.K.Szakkórház</t>
  </si>
  <si>
    <t>Ö.N.Id.Otthona</t>
  </si>
  <si>
    <t>Pol. Hiv.</t>
  </si>
  <si>
    <t>Összesen:</t>
  </si>
  <si>
    <t>Általános tartalék</t>
  </si>
  <si>
    <t>Kiadások összesen:</t>
  </si>
  <si>
    <t>3. sz. melléklet</t>
  </si>
  <si>
    <t>e Ft-ban</t>
  </si>
  <si>
    <t>Áll.hj.tám.</t>
  </si>
  <si>
    <t>4. sz. melléklet</t>
  </si>
  <si>
    <t>Megnevezés</t>
  </si>
  <si>
    <t>Kiadás összesen:</t>
  </si>
  <si>
    <t>Szem juttat</t>
  </si>
  <si>
    <t>Járulékköltség</t>
  </si>
  <si>
    <t>Dologi és egy. kiad.</t>
  </si>
  <si>
    <t>Társad. és szoc. pol. juttatások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</si>
  <si>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</si>
  <si>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</si>
  <si>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</si>
  <si>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</si>
  <si>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</si>
  <si>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>Felhalmozási célú hitelek törlesztése</t>
  </si>
  <si>
    <t>Felhalmozási célú hitelek kamata</t>
  </si>
  <si>
    <t>Kiadások mindösszesen:</t>
  </si>
  <si>
    <t>1. sz. melléklet</t>
  </si>
  <si>
    <t>Bevételek</t>
  </si>
  <si>
    <t>Kiadások</t>
  </si>
  <si>
    <t>Helyi adók</t>
  </si>
  <si>
    <t>Gépjárműadó</t>
  </si>
  <si>
    <t>Pénzmaradvány</t>
  </si>
  <si>
    <t>Bevételek összesen</t>
  </si>
  <si>
    <t>Személyi juttatások</t>
  </si>
  <si>
    <t>Járulékköltségek</t>
  </si>
  <si>
    <t>1/a. sz. melléklet</t>
  </si>
  <si>
    <t>1/b. sz. melléklet</t>
  </si>
  <si>
    <t>1/c. sz. melléklet</t>
  </si>
  <si>
    <t>bevételeinek és kiadásainak mérlege</t>
  </si>
  <si>
    <t>Tartalék</t>
  </si>
  <si>
    <t>Bevételek összesen:</t>
  </si>
  <si>
    <t>5. sz. melléklet</t>
  </si>
  <si>
    <t>Működési kiadásokból</t>
  </si>
  <si>
    <t>működési és felhalmozási jelleg szerint</t>
  </si>
  <si>
    <t>6. sz. melléklet</t>
  </si>
  <si>
    <t>SZJA kiegészítés</t>
  </si>
  <si>
    <t xml:space="preserve">l./ Mozgáskol. tám. </t>
  </si>
  <si>
    <t xml:space="preserve">Műk. célú hiteltörl. </t>
  </si>
  <si>
    <t>Szem. juttat.</t>
  </si>
  <si>
    <t>Int. műk.bev.</t>
  </si>
  <si>
    <t>Cigány Kisebbs. Önk.</t>
  </si>
  <si>
    <t>Cigány K. Önk.</t>
  </si>
  <si>
    <t xml:space="preserve">a./ Munkanélk. jöv. p. tám. </t>
  </si>
  <si>
    <t xml:space="preserve">b./ Aktívk. Rensz. Szoc. segélyez. </t>
  </si>
  <si>
    <t xml:space="preserve">c./ Ápolásidíj </t>
  </si>
  <si>
    <t xml:space="preserve">e./ Időskorúak járadéka </t>
  </si>
  <si>
    <t>Beruházások</t>
  </si>
  <si>
    <t>Polgármesteri Hivatal</t>
  </si>
  <si>
    <t>Művelődési központ építés</t>
  </si>
  <si>
    <t>Beruházások összesen:</t>
  </si>
  <si>
    <t xml:space="preserve">Felújítások </t>
  </si>
  <si>
    <t>Felújítások összesen:</t>
  </si>
  <si>
    <t>Felhalmozási célú hiteltörlesztés</t>
  </si>
  <si>
    <t>Lakásépítési hiteltörlesztés (szoc. bérlak.)</t>
  </si>
  <si>
    <t xml:space="preserve">Energia rac. hiteltörlesztés </t>
  </si>
  <si>
    <t>Hosszú lej. felj. hiteltörl. (2002. évi beruh.)</t>
  </si>
  <si>
    <t>PHARE hiteltörlesztés</t>
  </si>
  <si>
    <t>Hiteltörlesztés összesen:</t>
  </si>
  <si>
    <t>Felhalmozási kiadások összesen:</t>
  </si>
  <si>
    <t>8. sz. melléklet</t>
  </si>
  <si>
    <t>SZJA bevét., gépj., tf.</t>
  </si>
  <si>
    <t>m./ Köztemetés</t>
  </si>
  <si>
    <t xml:space="preserve">d./ Rendszeres gyermekvédelmi támogatás </t>
  </si>
  <si>
    <t>Lakásfelújítás /szoc. bérlak./</t>
  </si>
  <si>
    <t>Fejlesztési hitel (2003. évi)</t>
  </si>
  <si>
    <t>Halmozott kiadások összesen:</t>
  </si>
  <si>
    <r>
      <t>Halmozódás kiküszöbölése érdekében</t>
    </r>
    <r>
      <rPr>
        <b/>
        <sz val="8"/>
        <rFont val="Arial CE"/>
        <family val="0"/>
      </rPr>
      <t xml:space="preserve"> levonandó intézményfinanszírozás</t>
    </r>
  </si>
  <si>
    <t>Halomzódás nélküli kiadás</t>
  </si>
  <si>
    <t>Intézményfinanszírozás</t>
  </si>
  <si>
    <t>Int. bevét. össz.:</t>
  </si>
  <si>
    <t>Bevét. össz.</t>
  </si>
  <si>
    <t>Halmozott bevét. összesen:</t>
  </si>
  <si>
    <t>Halomzódás nélküli bevételek összesen</t>
  </si>
  <si>
    <t>Költségvetési tartalék</t>
  </si>
  <si>
    <t>H. adók, pótl.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</si>
  <si>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</si>
  <si>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</si>
  <si>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</si>
  <si>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</si>
  <si>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</si>
  <si>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>Fejlesztési hitel (Hánta csatorna)</t>
  </si>
  <si>
    <t>Pénzbeni és természetbeni szociális ellátások részletezése</t>
  </si>
  <si>
    <t>Kisbér Város Önkormányzata összesített (nettósított)</t>
  </si>
  <si>
    <t>ezer Ft-ban</t>
  </si>
  <si>
    <t>I. Bevételek</t>
  </si>
  <si>
    <t>Pénzforgalmi bevételek összesen:</t>
  </si>
  <si>
    <t>Költségvetési bevételek:</t>
  </si>
  <si>
    <t>II. Kiadások</t>
  </si>
  <si>
    <t>Pénzforgalmi kiadások összesen:</t>
  </si>
  <si>
    <t>Költségvetési kiadások:</t>
  </si>
  <si>
    <t>Előirányzat</t>
  </si>
  <si>
    <t>e Ft</t>
  </si>
  <si>
    <t>Összesen</t>
  </si>
  <si>
    <t>Alaptev. körében végzett szolg.</t>
  </si>
  <si>
    <t>Bérletidíjak</t>
  </si>
  <si>
    <t>Működési bevételek</t>
  </si>
  <si>
    <t>Iparűzési adó</t>
  </si>
  <si>
    <t>Építményadó</t>
  </si>
  <si>
    <t>Váll. komm. adója</t>
  </si>
  <si>
    <t>Magánszem. komm. adója</t>
  </si>
  <si>
    <t>Bírságok, pótlékok</t>
  </si>
  <si>
    <t>Átengedett SZJA</t>
  </si>
  <si>
    <t>Norm. módon eloszt. SZJA</t>
  </si>
  <si>
    <t>Termőföld bérbead. SZJA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</si>
  <si>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</si>
  <si>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</si>
  <si>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</si>
  <si>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</si>
  <si>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Támogatás helyi önk. bérkiadásaihoz</t>
  </si>
  <si>
    <t>Központositott előirányzatok</t>
  </si>
  <si>
    <t>Normativ kötött felh. tám. (okt. fea)</t>
  </si>
  <si>
    <t>Norm. kötött felh. tám. (közcélú fogl.)</t>
  </si>
  <si>
    <t>Norm. kötött felh. tám. (szoc. ellát).</t>
  </si>
  <si>
    <t>Normativ kötött felh. tám.</t>
  </si>
  <si>
    <t>Munkaerőpiaci alap közh. folg.</t>
  </si>
  <si>
    <t>Mozgáskorl. közl. tám.</t>
  </si>
  <si>
    <t xml:space="preserve">Kisbér Város Önkományzata </t>
  </si>
  <si>
    <t>Kamatbevételek</t>
  </si>
  <si>
    <t>Polg.Hiv.</t>
  </si>
  <si>
    <t>Önállóan g. int.</t>
  </si>
  <si>
    <t>Bánki D.Sz.I.</t>
  </si>
  <si>
    <t xml:space="preserve">B.K. Szakkórh. </t>
  </si>
  <si>
    <t>Ő.N.Id. Otth.</t>
  </si>
  <si>
    <t>VIG</t>
  </si>
  <si>
    <t>Könyvt.</t>
  </si>
  <si>
    <t>T.M.Gimn.</t>
  </si>
  <si>
    <t>Zenei.</t>
  </si>
  <si>
    <t>P.S.Ált. I.</t>
  </si>
  <si>
    <t>Óvoda</t>
  </si>
  <si>
    <t>Részben önállóan g. int.</t>
  </si>
  <si>
    <t>Kisebbségi önkorm. tám.</t>
  </si>
  <si>
    <t>Felhalmozási célú pénzeszk. átvétel</t>
  </si>
  <si>
    <t>Szoc. továbbképz.</t>
  </si>
  <si>
    <t>ÁFA</t>
  </si>
  <si>
    <t>Egyéb műk. bevét.</t>
  </si>
  <si>
    <t xml:space="preserve">Műk. célú peszk. átvét ÁH. kívülről </t>
  </si>
  <si>
    <t>Idegenforgalmi adó</t>
  </si>
  <si>
    <t>Műk. célú peszk. átvétel Eü. alapoktól</t>
  </si>
  <si>
    <t>Műk. célú peszk. átvét ÁH. belülről (okt.)</t>
  </si>
  <si>
    <t>Műk. célú peszk. átvétel ÁH belülről (pü-i t., egyéb)</t>
  </si>
  <si>
    <t>Műk. célú peszk.átad.(sport sz.)</t>
  </si>
  <si>
    <t>Ellátottak p. juttat.</t>
  </si>
  <si>
    <t>Felhalm célú peszk.átad. (KVI lovadra)</t>
  </si>
  <si>
    <t>Közműv. és könyvt. érd. n. hj.</t>
  </si>
  <si>
    <t>Lak. közműfejl. hj.</t>
  </si>
  <si>
    <t>Helyi szerv. int. tám. (létsz. leép.)</t>
  </si>
  <si>
    <t>Cigány Kisebbségi Önkormányzat</t>
  </si>
  <si>
    <t>Városigazgatóság</t>
  </si>
  <si>
    <t>Bánki D. Szakképző Iskola</t>
  </si>
  <si>
    <t>Batthyány K. Szakkórház</t>
  </si>
  <si>
    <t>Őszi Napfény Idősek Otthona</t>
  </si>
  <si>
    <t>ECDL, nyelvvizsga</t>
  </si>
  <si>
    <t>Érettségi, szakmai vizsg.</t>
  </si>
  <si>
    <t>Könyvvizsgálat</t>
  </si>
  <si>
    <t xml:space="preserve">2006. évi eredeti ei. </t>
  </si>
  <si>
    <t xml:space="preserve">2006. évi mód. ei. </t>
  </si>
  <si>
    <t xml:space="preserve">Hatósági és egyéb műk bevét. </t>
  </si>
  <si>
    <t>Munkáltót terhelő járulékok</t>
  </si>
  <si>
    <t>Pótlékok</t>
  </si>
  <si>
    <t>Dologi és egyéb folyó kiadások</t>
  </si>
  <si>
    <t>Egyéb sajátos működési bevételek</t>
  </si>
  <si>
    <t>Átengedett központi adók</t>
  </si>
  <si>
    <t>Támogatás értékű működési kiadások</t>
  </si>
  <si>
    <t>Előző évi kiegészítések</t>
  </si>
  <si>
    <t xml:space="preserve">Államháztartáson kívüli műk. célú p. átad. </t>
  </si>
  <si>
    <t>Támogatás értékű műk. c. p. átvétel</t>
  </si>
  <si>
    <t>Műk célú pénzeszköz átvét államh. kívülről</t>
  </si>
  <si>
    <t>Kamatkiadások</t>
  </si>
  <si>
    <t>Tárgyi eszk.értékesítése</t>
  </si>
  <si>
    <t>Felújítások</t>
  </si>
  <si>
    <t>Támogatás értékű felh. c. p. átvétel</t>
  </si>
  <si>
    <t>Felh. célú pénzeszköz átvét államh. kívülről</t>
  </si>
  <si>
    <t>Támogatás értékű felhalmozási kiadások</t>
  </si>
  <si>
    <t>Sajátos felhalmozási és t. jell. bevételek</t>
  </si>
  <si>
    <t xml:space="preserve">Államháztartáson kívüli felh. célú p. átad. </t>
  </si>
  <si>
    <t>Kölcsönök visszatérülése</t>
  </si>
  <si>
    <t>Kölcsönök nyujtása</t>
  </si>
  <si>
    <t>Előző évi pénzmaradvány ig. vétele</t>
  </si>
  <si>
    <t>Költségvetési támogatások</t>
  </si>
  <si>
    <t>Működési hiteltörlesztés</t>
  </si>
  <si>
    <t>Felhalmozási hiteltörlesztés</t>
  </si>
  <si>
    <t>Kiadások összesen</t>
  </si>
  <si>
    <t>Forráshiány</t>
  </si>
  <si>
    <t>Felhalmozási célú hitelfelvétel</t>
  </si>
  <si>
    <t>Működési célú hetelfelvétel</t>
  </si>
  <si>
    <t>Helyi adók (k. a.)</t>
  </si>
  <si>
    <t>Átengedett központi adók (lj.t.)</t>
  </si>
  <si>
    <t>2007.évi ei.</t>
  </si>
  <si>
    <t>2008.évi ei.</t>
  </si>
  <si>
    <t>Intézm. műk. bevét.</t>
  </si>
  <si>
    <t>Önkorm. saj. műk. bevét., helyi adók</t>
  </si>
  <si>
    <t>Önkorm. kv. tám. és SZJA bev.</t>
  </si>
  <si>
    <t>Műk. célú peszk. átvét.</t>
  </si>
  <si>
    <t>Tám. ért. műk. bev.</t>
  </si>
  <si>
    <t xml:space="preserve">Műk. c. kölcs. megt. </t>
  </si>
  <si>
    <t>Műk. célú hitel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</si>
  <si>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</si>
  <si>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</si>
  <si>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</si>
  <si>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</si>
  <si>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</si>
  <si>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</si>
  <si>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</si>
  <si>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</si>
  <si>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</si>
  <si>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Műk. kiad. össz.:</t>
  </si>
  <si>
    <t>Felh. és tőkejell. bev.</t>
  </si>
  <si>
    <t xml:space="preserve">Sajátos felhalm és tőkejell bevét. 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</si>
  <si>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</si>
  <si>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</si>
  <si>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</si>
  <si>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</si>
  <si>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</si>
  <si>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</si>
  <si>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Felh. célú hiteltörl.</t>
  </si>
  <si>
    <t>Felh. célú hitel kamata</t>
  </si>
  <si>
    <t>Felh. kiad. össz.:</t>
  </si>
  <si>
    <t xml:space="preserve">2006. er. ei. </t>
  </si>
  <si>
    <t>2006. m. ei.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</si>
  <si>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</si>
  <si>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</si>
  <si>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</si>
  <si>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</si>
  <si>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</si>
  <si>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</si>
  <si>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</si>
  <si>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</si>
  <si>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</si>
  <si>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</si>
  <si>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</si>
  <si>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</si>
  <si>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</si>
  <si>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</si>
  <si>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</si>
  <si>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Fejlesztési és vis maior támogatások</t>
  </si>
  <si>
    <t>Egyéb központi tám.</t>
  </si>
  <si>
    <t>Előző évi kieg. és visszatér.</t>
  </si>
  <si>
    <t>Rövid lejáratú hitelek</t>
  </si>
  <si>
    <t>Hosszú lejáratú hitelek</t>
  </si>
  <si>
    <t>Értékpapírok bevételei</t>
  </si>
  <si>
    <t>Kiegyenlítő, függő, átfutó bevételek</t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</si>
  <si>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</si>
  <si>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</si>
  <si>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</si>
  <si>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</si>
  <si>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</si>
  <si>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Rövid lejáratú hitelek törl.</t>
  </si>
  <si>
    <t>Hosszú lejáratú hitelek törl.</t>
  </si>
  <si>
    <t>Értékpapírok kiadásai</t>
  </si>
  <si>
    <t>Kiegyenlítő, függő és átfutó kiadások</t>
  </si>
  <si>
    <t>Cím</t>
  </si>
  <si>
    <t>Műk. célú peszk. átadás, tám. ért műk. kiad.</t>
  </si>
  <si>
    <t>Felh. célú peszk. átadás, tám. ért. felhalm. kiad.</t>
  </si>
  <si>
    <t>ezen belül: ellátottak p.j.</t>
  </si>
  <si>
    <t xml:space="preserve">                     hiteltörlesztés</t>
  </si>
  <si>
    <t xml:space="preserve">                     int.finanszírozás</t>
  </si>
  <si>
    <t xml:space="preserve">Dologi kiad. </t>
  </si>
  <si>
    <t>Műk. hiteltörl. és tartalék</t>
  </si>
  <si>
    <t>Felhlm. hiteltörl.</t>
  </si>
  <si>
    <t>M. cél. átv. áh. kív., tám. ért. műk. bev., el. kieg.</t>
  </si>
  <si>
    <t xml:space="preserve">F. cél. árv. áh. kív., tám. ért. felh. bev. </t>
  </si>
  <si>
    <t xml:space="preserve">Ing. ért., oszt., saj. felh. bev. </t>
  </si>
  <si>
    <t xml:space="preserve">Pénzm., kölcs. törl. </t>
  </si>
  <si>
    <t>Felhalmozási c. hitelfelvétel</t>
  </si>
  <si>
    <t>Működési c. hitelfelvétel</t>
  </si>
  <si>
    <t xml:space="preserve">Ellátottak pénzb. juttat. </t>
  </si>
  <si>
    <r>
      <t xml:space="preserve">Halmozodás kiküszöbölése érdekében </t>
    </r>
    <r>
      <rPr>
        <b/>
        <sz val="5"/>
        <rFont val="Arial CE"/>
        <family val="0"/>
      </rPr>
      <t>levonandó intézményfinanszírozás</t>
    </r>
  </si>
  <si>
    <t>Műk. célú peszk. átad. államh. kív.</t>
  </si>
  <si>
    <t xml:space="preserve">Beruházás </t>
  </si>
  <si>
    <t>Felújítás</t>
  </si>
  <si>
    <t>Felhalm. c. peszk. átad. államh. kív.</t>
  </si>
  <si>
    <t>Támogatás értékű felhalm. kiadás</t>
  </si>
  <si>
    <t>Polgármesteri Hivatal, Képv. tet. műk. kiad</t>
  </si>
  <si>
    <t>Műk. célú hitelek kamat</t>
  </si>
  <si>
    <t>Támogatás értékű műk. kiadás</t>
  </si>
  <si>
    <t>2006. évi mód. ei.</t>
  </si>
  <si>
    <t>Épületfelújítás (PH)</t>
  </si>
  <si>
    <t>Épületfelújítás (Iskola, Óvoda)</t>
  </si>
  <si>
    <t>Útfelújítások</t>
  </si>
  <si>
    <t>Parkoló építés</t>
  </si>
  <si>
    <t>Hallásvizsgáló (védőnői sz.)</t>
  </si>
  <si>
    <t>Számítógép</t>
  </si>
  <si>
    <t>Felham. célú peszk. átadás államh. kív.</t>
  </si>
  <si>
    <t>Felhalmozási hitel (Műv. Ház építés)</t>
  </si>
  <si>
    <t>Felhamozási hitel (2006.évi felv.)</t>
  </si>
  <si>
    <t>Véncser ivóvíz</t>
  </si>
  <si>
    <r>
      <t xml:space="preserve">Dologi és egyéb folyó kiadások kiadások </t>
    </r>
    <r>
      <rPr>
        <sz val="7"/>
        <rFont val="Arial CE"/>
        <family val="0"/>
      </rPr>
      <t>(kamat nélk.)</t>
    </r>
  </si>
  <si>
    <t>Címzett támogatás</t>
  </si>
  <si>
    <t>Városigazgatóság és a kapcsolódó részben önállóan g. int.</t>
  </si>
  <si>
    <t>Hatósági jokg. kapcs. műk. bev.</t>
  </si>
  <si>
    <t>Intézményi ellátási díjak</t>
  </si>
  <si>
    <t>Alaklamzottak térítése</t>
  </si>
  <si>
    <t>Építési, körny.v. bírság</t>
  </si>
  <si>
    <t>Lakbér</t>
  </si>
  <si>
    <t>Önkorm. egyéb saj műk bevét.</t>
  </si>
  <si>
    <t>Címzett támogatás (Kórház ép.)</t>
  </si>
  <si>
    <t>Műk. célú pénzeszk. átvétel áh. kív.</t>
  </si>
  <si>
    <t>Felhalm. célú peszk.átvétel Református Egyh.</t>
  </si>
  <si>
    <t>Felhalm. célú pénzeszk. átvétel lakosság</t>
  </si>
  <si>
    <t>Műk. célú peszk.átad. KTKT szoc. fea.</t>
  </si>
  <si>
    <t>Támogatás értékű műk. kiadások</t>
  </si>
  <si>
    <t>Műk. c. peszk. átad. (Vízikozmű T.)</t>
  </si>
  <si>
    <t>Műk. célú peszk.átad. (társad. szerv.)</t>
  </si>
  <si>
    <t>Műk. célú pénzeszk. átadás (egyéb szerv.)</t>
  </si>
  <si>
    <t>Műk. célú pénzeszk átadás államh. kív.</t>
  </si>
  <si>
    <t>Támogatás ért. felhalm kiadások</t>
  </si>
  <si>
    <t>Pénzügyi befektetések bevételei</t>
  </si>
  <si>
    <r>
      <t xml:space="preserve">Dologi és egyéb folyó kiadások </t>
    </r>
    <r>
      <rPr>
        <sz val="8"/>
        <rFont val="Arial CE"/>
        <family val="0"/>
      </rPr>
      <t>(kamat nélk.)</t>
    </r>
  </si>
  <si>
    <t>Társd. és szoc. pol. kiad.,ellátottak p.j.</t>
  </si>
  <si>
    <r>
      <t xml:space="preserve">Működési célú hetelfelvétel </t>
    </r>
    <r>
      <rPr>
        <b/>
        <i/>
        <sz val="7"/>
        <rFont val="Arial CE"/>
        <family val="0"/>
      </rPr>
      <t>(műk. forráshiány</t>
    </r>
    <r>
      <rPr>
        <b/>
        <i/>
        <sz val="8"/>
        <rFont val="Arial CE"/>
        <family val="0"/>
      </rPr>
      <t>)</t>
    </r>
  </si>
  <si>
    <t>II.1.</t>
  </si>
  <si>
    <t>II.2.</t>
  </si>
  <si>
    <t>II.3.</t>
  </si>
  <si>
    <t>II.4.</t>
  </si>
  <si>
    <t>I.1.</t>
  </si>
  <si>
    <t>I.2.1.</t>
  </si>
  <si>
    <t>II.1.1.</t>
  </si>
  <si>
    <t>II.1.2.</t>
  </si>
  <si>
    <t>II.1.3.</t>
  </si>
  <si>
    <t>II.1.4.</t>
  </si>
  <si>
    <t>II.1.5.</t>
  </si>
  <si>
    <t>II.1.6.</t>
  </si>
  <si>
    <t xml:space="preserve">                     p.átad., tartalék</t>
  </si>
  <si>
    <t>T.M. Gimnázium eszk. besz.</t>
  </si>
  <si>
    <t>Eszk. besz., ép. beruh.</t>
  </si>
  <si>
    <t>7. sz. melléklet</t>
  </si>
  <si>
    <t>Járulékköltésgek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</si>
  <si>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</si>
  <si>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</si>
  <si>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</si>
  <si>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</si>
  <si>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</si>
  <si>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</si>
  <si>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</si>
  <si>
    <t xml:space="preserve">Kisbér Város Önkormányzata felhalmozási kiadásai 2007. évre </t>
  </si>
  <si>
    <t xml:space="preserve">Tervezési díjak </t>
  </si>
  <si>
    <t>Pályázati aklap felújítás</t>
  </si>
  <si>
    <t>Iskola u. MATÁV légvezeték kiv</t>
  </si>
  <si>
    <t>Iskola u. kábelTV légvezeték kiv</t>
  </si>
  <si>
    <t>Desseő Gy. u E-ON légvezeték kiv. Trafó</t>
  </si>
  <si>
    <t>Iskola u. útépítés</t>
  </si>
  <si>
    <t>Ménesköz kandelláberek</t>
  </si>
  <si>
    <t>Ménesköz lámpatestek</t>
  </si>
  <si>
    <t>Iskola u. földmuka</t>
  </si>
  <si>
    <t>200-as körvezeték kiép.</t>
  </si>
  <si>
    <t>Lovarda  KVI</t>
  </si>
  <si>
    <t>ÉDV Rt. szennyvíztelep felújításhoz</t>
  </si>
  <si>
    <t>Parkoló ép. tám. meg. hitel</t>
  </si>
  <si>
    <t>PHARE tám. megel. Hitel</t>
  </si>
  <si>
    <t>2007. évi előirányzat</t>
  </si>
  <si>
    <t>Cigány Kisebbségi Önkormányzat 2007. évi kiadásai és bevételei</t>
  </si>
  <si>
    <t xml:space="preserve">A Kisebbségi Önkormányzat az állami támogatáson kívül egyéb bevétellel nem számolt a 2007. évi tervezés során. </t>
  </si>
  <si>
    <t xml:space="preserve">Polgármesteri Hiatal 2007. évi kiadási terve  </t>
  </si>
  <si>
    <t xml:space="preserve">Kisbér Város Önkormányzata 2007. évi kiadásai intézményenként </t>
  </si>
  <si>
    <t xml:space="preserve">2007. évi kiadási előirányzatok </t>
  </si>
  <si>
    <t>2006. mód. ei.</t>
  </si>
  <si>
    <t>2006. évi mód.ei. összesen</t>
  </si>
  <si>
    <t xml:space="preserve">Kisbér Város Önkormányzata 2007. évi bevételei intézményenként </t>
  </si>
  <si>
    <t>2007. Évi előirányzatok</t>
  </si>
  <si>
    <t>2007. e. ei.</t>
  </si>
  <si>
    <t>bevételeinek és kiadásainak 2007. évi alakulása</t>
  </si>
  <si>
    <t xml:space="preserve">Felhalm. célú peszk. átvétel </t>
  </si>
  <si>
    <t xml:space="preserve">Egyéb pénzb. juttatás </t>
  </si>
  <si>
    <t>Felhalm célú peszk.átad. ÉDV RT.</t>
  </si>
  <si>
    <t xml:space="preserve">Felhalm célú peszk.átad. </t>
  </si>
  <si>
    <t>Felhalm. célú pénzeszk átad. államh. kív.</t>
  </si>
  <si>
    <t>Kisbér Város Önkormányzatának 2007. évi költségvetési bevételei és kiadásai</t>
  </si>
  <si>
    <t xml:space="preserve">2007. évi  ei. </t>
  </si>
  <si>
    <t xml:space="preserve">2007. évi ei. </t>
  </si>
  <si>
    <t>Kisbér Város Önkormányzatának 2007. évi működési célú bevételei és kiadásai</t>
  </si>
  <si>
    <t>Kisbér Város Önkormányzatának 2007. évi felhalmozási célú bevételei és kiadásai</t>
  </si>
  <si>
    <t>TERKI támogatás</t>
  </si>
  <si>
    <t>2009.évi ei.</t>
  </si>
  <si>
    <t>Fejlesztési célú kv. támogatások</t>
  </si>
  <si>
    <t>ezen belül:  társad.szocp.j.</t>
  </si>
  <si>
    <t>2006. évi bev. előir.</t>
  </si>
  <si>
    <t>2006. évi int. fin. ei.</t>
  </si>
  <si>
    <t xml:space="preserve">2007. évi  mód. ei. </t>
  </si>
  <si>
    <t xml:space="preserve">2007. évi mód. ei. </t>
  </si>
  <si>
    <t xml:space="preserve">Kisbér Város Önkormányzata 2007-2008-2009. évi </t>
  </si>
  <si>
    <t>egyes 2007. évi bevételeinek és kiadásainak részletzése</t>
  </si>
  <si>
    <t>2007. mód. ei.</t>
  </si>
  <si>
    <t xml:space="preserve">2007. évi int. fin. ei. </t>
  </si>
  <si>
    <t>2007. er. ei.</t>
  </si>
  <si>
    <t>Műk. célú peszk. átvétel ÁH belülről (eü., kis.v. egy.)</t>
  </si>
  <si>
    <t>Tám. ért. p.átad. pm. elvon.</t>
  </si>
  <si>
    <t>2007. évi er. ei.</t>
  </si>
  <si>
    <t>2007. évi mód. ei.</t>
  </si>
  <si>
    <t xml:space="preserve">Gépek, berend., immat. javak vásárlása </t>
  </si>
  <si>
    <t>Ingatlanok. gépek , berend. felújítása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</si>
</sst>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9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</fonts>
  <fills count="2">
    <fill>
      <patternFill/>
    </fill>
    <fill>
      <patternFill patternType="gray125"/>
    </fill>
  </fills>
  <borders count="75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2" fillId="0" borderId="17" xfId="0" applyFont="1" applyFill="1" applyBorder="1" applyAlignment="1">
      <alignment horizontal="centerContinuous"/>
    </xf>
    <xf numFmtId="0" fontId="2" fillId="0" borderId="18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2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23" xfId="0" applyFont="1" applyFill="1" applyBorder="1" applyAlignment="1">
      <alignment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7" fillId="0" borderId="27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0" fontId="0" fillId="0" borderId="31" xfId="0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Border="1" applyAlignment="1">
      <alignment/>
    </xf>
    <xf numFmtId="0" fontId="9" fillId="0" borderId="33" xfId="0" applyFont="1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6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6" fillId="0" borderId="36" xfId="0" applyFont="1" applyFill="1" applyBorder="1" applyAlignment="1">
      <alignment horizontal="left" wrapText="1" shrinkToFit="1"/>
    </xf>
    <xf numFmtId="0" fontId="0" fillId="0" borderId="15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2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 shrinkToFit="1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9" xfId="0" applyBorder="1" applyAlignment="1">
      <alignment horizontal="center" shrinkToFit="1"/>
    </xf>
    <xf numFmtId="0" fontId="2" fillId="0" borderId="45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0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46" xfId="0" applyBorder="1" applyAlignment="1">
      <alignment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8" xfId="0" applyFont="1" applyBorder="1" applyAlignment="1">
      <alignment/>
    </xf>
    <xf numFmtId="0" fontId="0" fillId="0" borderId="49" xfId="0" applyBorder="1" applyAlignment="1">
      <alignment/>
    </xf>
    <xf numFmtId="0" fontId="12" fillId="0" borderId="37" xfId="0" applyFont="1" applyBorder="1" applyAlignment="1">
      <alignment/>
    </xf>
    <xf numFmtId="0" fontId="6" fillId="0" borderId="37" xfId="0" applyFont="1" applyBorder="1" applyAlignment="1">
      <alignment/>
    </xf>
    <xf numFmtId="0" fontId="2" fillId="0" borderId="0" xfId="0" applyFont="1" applyAlignment="1">
      <alignment/>
    </xf>
    <xf numFmtId="0" fontId="7" fillId="0" borderId="24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5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8" fillId="0" borderId="24" xfId="0" applyFont="1" applyFill="1" applyBorder="1" applyAlignment="1">
      <alignment horizontal="left" wrapText="1"/>
    </xf>
    <xf numFmtId="0" fontId="8" fillId="0" borderId="2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5" xfId="0" applyFont="1" applyBorder="1" applyAlignment="1">
      <alignment/>
    </xf>
    <xf numFmtId="0" fontId="7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3" fillId="0" borderId="54" xfId="0" applyFont="1" applyFill="1" applyBorder="1" applyAlignment="1">
      <alignment horizontal="center" wrapText="1"/>
    </xf>
    <xf numFmtId="0" fontId="0" fillId="0" borderId="55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54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56" xfId="0" applyFont="1" applyFill="1" applyBorder="1" applyAlignment="1">
      <alignment horizontal="left"/>
    </xf>
    <xf numFmtId="0" fontId="3" fillId="0" borderId="54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8" xfId="0" applyFont="1" applyBorder="1" applyAlignment="1">
      <alignment/>
    </xf>
    <xf numFmtId="0" fontId="2" fillId="0" borderId="60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56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center" wrapText="1"/>
    </xf>
    <xf numFmtId="0" fontId="3" fillId="0" borderId="57" xfId="0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50" xfId="0" applyBorder="1" applyAlignment="1">
      <alignment/>
    </xf>
    <xf numFmtId="0" fontId="0" fillId="0" borderId="48" xfId="0" applyBorder="1" applyAlignment="1">
      <alignment/>
    </xf>
    <xf numFmtId="0" fontId="1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3" xfId="0" applyFill="1" applyBorder="1" applyAlignment="1">
      <alignment/>
    </xf>
    <xf numFmtId="0" fontId="4" fillId="0" borderId="24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Font="1" applyAlignment="1">
      <alignment/>
    </xf>
    <xf numFmtId="0" fontId="6" fillId="0" borderId="32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61" xfId="0" applyFont="1" applyBorder="1" applyAlignment="1">
      <alignment/>
    </xf>
    <xf numFmtId="0" fontId="13" fillId="0" borderId="4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0" fillId="0" borderId="0" xfId="0" applyFont="1" applyAlignment="1">
      <alignment/>
    </xf>
    <xf numFmtId="0" fontId="14" fillId="0" borderId="42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48" xfId="0" applyFont="1" applyBorder="1" applyAlignment="1">
      <alignment/>
    </xf>
    <xf numFmtId="0" fontId="15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6" fillId="0" borderId="41" xfId="0" applyFont="1" applyFill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17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55" xfId="0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65" xfId="0" applyFont="1" applyFill="1" applyBorder="1" applyAlignment="1">
      <alignment/>
    </xf>
    <xf numFmtId="0" fontId="13" fillId="0" borderId="41" xfId="0" applyFont="1" applyFill="1" applyBorder="1" applyAlignment="1">
      <alignment/>
    </xf>
    <xf numFmtId="0" fontId="13" fillId="0" borderId="46" xfId="0" applyFont="1" applyFill="1" applyBorder="1" applyAlignment="1">
      <alignment/>
    </xf>
    <xf numFmtId="0" fontId="13" fillId="0" borderId="9" xfId="0" applyFont="1" applyFill="1" applyBorder="1" applyAlignment="1">
      <alignment horizontal="left"/>
    </xf>
    <xf numFmtId="0" fontId="13" fillId="0" borderId="10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9" xfId="0" applyFont="1" applyBorder="1" applyAlignment="1">
      <alignment/>
    </xf>
    <xf numFmtId="0" fontId="16" fillId="0" borderId="22" xfId="0" applyFont="1" applyFill="1" applyBorder="1" applyAlignment="1">
      <alignment horizontal="left"/>
    </xf>
    <xf numFmtId="0" fontId="13" fillId="0" borderId="13" xfId="0" applyFont="1" applyFill="1" applyBorder="1" applyAlignment="1">
      <alignment/>
    </xf>
    <xf numFmtId="0" fontId="16" fillId="0" borderId="1" xfId="0" applyFont="1" applyFill="1" applyBorder="1" applyAlignment="1">
      <alignment horizontal="left"/>
    </xf>
    <xf numFmtId="0" fontId="13" fillId="0" borderId="32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68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8" xfId="0" applyFont="1" applyBorder="1" applyAlignment="1">
      <alignment/>
    </xf>
    <xf numFmtId="0" fontId="16" fillId="0" borderId="3" xfId="0" applyFont="1" applyFill="1" applyBorder="1" applyAlignment="1">
      <alignment horizontal="left"/>
    </xf>
    <xf numFmtId="0" fontId="16" fillId="0" borderId="8" xfId="0" applyFont="1" applyFill="1" applyBorder="1" applyAlignment="1">
      <alignment/>
    </xf>
    <xf numFmtId="0" fontId="16" fillId="0" borderId="64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49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4" xfId="0" applyFont="1" applyBorder="1" applyAlignment="1">
      <alignment/>
    </xf>
    <xf numFmtId="0" fontId="16" fillId="0" borderId="24" xfId="0" applyFont="1" applyFill="1" applyBorder="1" applyAlignment="1">
      <alignment horizontal="left" wrapText="1"/>
    </xf>
    <xf numFmtId="0" fontId="16" fillId="0" borderId="25" xfId="0" applyFont="1" applyFill="1" applyBorder="1" applyAlignment="1">
      <alignment/>
    </xf>
    <xf numFmtId="0" fontId="16" fillId="0" borderId="54" xfId="0" applyFont="1" applyFill="1" applyBorder="1" applyAlignment="1">
      <alignment/>
    </xf>
    <xf numFmtId="0" fontId="16" fillId="0" borderId="60" xfId="0" applyFont="1" applyFill="1" applyBorder="1" applyAlignment="1">
      <alignment/>
    </xf>
    <xf numFmtId="0" fontId="16" fillId="0" borderId="24" xfId="0" applyFont="1" applyBorder="1" applyAlignment="1">
      <alignment/>
    </xf>
    <xf numFmtId="0" fontId="16" fillId="0" borderId="25" xfId="0" applyFont="1" applyBorder="1" applyAlignment="1">
      <alignment/>
    </xf>
    <xf numFmtId="0" fontId="17" fillId="0" borderId="24" xfId="0" applyFont="1" applyFill="1" applyBorder="1" applyAlignment="1">
      <alignment horizontal="left" wrapText="1"/>
    </xf>
    <xf numFmtId="0" fontId="16" fillId="0" borderId="69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3" fillId="0" borderId="54" xfId="0" applyFont="1" applyFill="1" applyBorder="1" applyAlignment="1">
      <alignment/>
    </xf>
    <xf numFmtId="0" fontId="16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0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26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49" xfId="0" applyFont="1" applyFill="1" applyBorder="1" applyAlignment="1">
      <alignment/>
    </xf>
    <xf numFmtId="0" fontId="6" fillId="0" borderId="49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7" fillId="0" borderId="10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shrinkToFi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3" fillId="0" borderId="37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0" xfId="0" applyFont="1" applyBorder="1" applyAlignment="1">
      <alignment/>
    </xf>
    <xf numFmtId="0" fontId="7" fillId="0" borderId="24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60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0" fontId="2" fillId="0" borderId="5" xfId="0" applyFont="1" applyBorder="1" applyAlignment="1">
      <alignment/>
    </xf>
    <xf numFmtId="0" fontId="0" fillId="0" borderId="9" xfId="0" applyBorder="1" applyAlignment="1">
      <alignment/>
    </xf>
    <xf numFmtId="0" fontId="4" fillId="0" borderId="24" xfId="0" applyFont="1" applyBorder="1" applyAlignment="1">
      <alignment/>
    </xf>
    <xf numFmtId="0" fontId="4" fillId="0" borderId="26" xfId="0" applyFont="1" applyBorder="1" applyAlignment="1">
      <alignment/>
    </xf>
    <xf numFmtId="0" fontId="2" fillId="0" borderId="3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27" xfId="0" applyFont="1" applyBorder="1" applyAlignment="1">
      <alignment/>
    </xf>
    <xf numFmtId="0" fontId="16" fillId="0" borderId="57" xfId="0" applyFont="1" applyFill="1" applyBorder="1" applyAlignment="1">
      <alignment horizontal="center" wrapText="1"/>
    </xf>
    <xf numFmtId="0" fontId="13" fillId="0" borderId="54" xfId="0" applyFont="1" applyBorder="1" applyAlignment="1">
      <alignment horizontal="center" wrapText="1"/>
    </xf>
    <xf numFmtId="0" fontId="16" fillId="0" borderId="56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69" xfId="0" applyFont="1" applyFill="1" applyBorder="1" applyAlignment="1">
      <alignment horizontal="center" wrapText="1"/>
    </xf>
    <xf numFmtId="0" fontId="7" fillId="0" borderId="57" xfId="0" applyFont="1" applyFill="1" applyBorder="1" applyAlignment="1">
      <alignment horizontal="center" wrapText="1"/>
    </xf>
    <xf numFmtId="0" fontId="6" fillId="0" borderId="54" xfId="0" applyFont="1" applyBorder="1" applyAlignment="1">
      <alignment horizontal="center" wrapText="1"/>
    </xf>
    <xf numFmtId="0" fontId="6" fillId="0" borderId="71" xfId="0" applyFont="1" applyBorder="1" applyAlignment="1">
      <alignment/>
    </xf>
    <xf numFmtId="0" fontId="6" fillId="0" borderId="68" xfId="0" applyFont="1" applyBorder="1" applyAlignment="1">
      <alignment/>
    </xf>
    <xf numFmtId="0" fontId="8" fillId="0" borderId="56" xfId="0" applyFont="1" applyFill="1" applyBorder="1" applyAlignment="1">
      <alignment horizontal="center" wrapText="1"/>
    </xf>
    <xf numFmtId="0" fontId="8" fillId="0" borderId="57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/>
    </xf>
    <xf numFmtId="0" fontId="7" fillId="0" borderId="72" xfId="0" applyFont="1" applyFill="1" applyBorder="1" applyAlignment="1">
      <alignment horizontal="center" wrapText="1"/>
    </xf>
    <xf numFmtId="0" fontId="6" fillId="0" borderId="7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3" fillId="0" borderId="58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55" xfId="0" applyFont="1" applyBorder="1" applyAlignment="1">
      <alignment/>
    </xf>
    <xf numFmtId="0" fontId="13" fillId="0" borderId="14" xfId="0" applyFont="1" applyBorder="1" applyAlignment="1">
      <alignment wrapText="1"/>
    </xf>
    <xf numFmtId="0" fontId="13" fillId="0" borderId="22" xfId="0" applyFont="1" applyBorder="1" applyAlignment="1">
      <alignment wrapText="1"/>
    </xf>
    <xf numFmtId="0" fontId="16" fillId="0" borderId="69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center" wrapText="1"/>
    </xf>
    <xf numFmtId="0" fontId="12" fillId="0" borderId="62" xfId="0" applyFont="1" applyBorder="1" applyAlignment="1">
      <alignment horizontal="center"/>
    </xf>
    <xf numFmtId="0" fontId="16" fillId="0" borderId="54" xfId="0" applyFont="1" applyFill="1" applyBorder="1" applyAlignment="1">
      <alignment horizontal="center" wrapText="1"/>
    </xf>
    <xf numFmtId="0" fontId="14" fillId="0" borderId="37" xfId="0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49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51" xfId="0" applyFont="1" applyBorder="1" applyAlignment="1">
      <alignment/>
    </xf>
    <xf numFmtId="0" fontId="14" fillId="0" borderId="51" xfId="0" applyFont="1" applyBorder="1" applyAlignment="1">
      <alignment/>
    </xf>
    <xf numFmtId="0" fontId="14" fillId="0" borderId="31" xfId="0" applyFont="1" applyBorder="1" applyAlignment="1">
      <alignment/>
    </xf>
    <xf numFmtId="0" fontId="16" fillId="0" borderId="36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6" fillId="0" borderId="73" xfId="0" applyFont="1" applyBorder="1" applyAlignment="1">
      <alignment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6" fillId="0" borderId="72" xfId="0" applyFont="1" applyFill="1" applyBorder="1" applyAlignment="1">
      <alignment horizontal="center" wrapText="1"/>
    </xf>
    <xf numFmtId="0" fontId="13" fillId="0" borderId="72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3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1" xfId="0" applyBorder="1" applyAlignment="1">
      <alignment horizontal="center" shrinkToFit="1"/>
    </xf>
    <xf numFmtId="0" fontId="0" fillId="0" borderId="73" xfId="0" applyBorder="1" applyAlignment="1">
      <alignment/>
    </xf>
    <xf numFmtId="0" fontId="0" fillId="0" borderId="59" xfId="0" applyBorder="1" applyAlignment="1">
      <alignment/>
    </xf>
    <xf numFmtId="0" fontId="0" fillId="0" borderId="48" xfId="0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4" xfId="0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36" xfId="0" applyFont="1" applyFill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C1">
      <selection activeCell="F30" sqref="F30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7" width="9.25390625" style="0" customWidth="1"/>
    <col min="8" max="9" width="9.75390625" style="0" customWidth="1"/>
    <col min="10" max="10" width="9.25390625" style="0" customWidth="1"/>
    <col min="11" max="11" width="9.875" style="0" customWidth="1"/>
    <col min="12" max="13" width="10.00390625" style="0" customWidth="1"/>
    <col min="14" max="14" width="10.00390625" style="0" hidden="1" customWidth="1"/>
  </cols>
  <sheetData>
    <row r="1" spans="8:13" ht="12.75">
      <c r="H1" s="369" t="s">
        <v>39</v>
      </c>
      <c r="I1" s="369"/>
      <c r="J1" s="369"/>
      <c r="M1" s="1"/>
    </row>
    <row r="3" spans="2:13" ht="12.75">
      <c r="B3" s="368" t="s">
        <v>389</v>
      </c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133"/>
    </row>
    <row r="4" spans="1:13" ht="13.5" thickBot="1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4" ht="13.5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96"/>
      <c r="L5" s="196"/>
      <c r="N5" s="167"/>
    </row>
    <row r="6" spans="1:14" ht="24.75" thickBot="1">
      <c r="A6" s="178" t="s">
        <v>40</v>
      </c>
      <c r="B6" s="179" t="s">
        <v>177</v>
      </c>
      <c r="C6" s="180" t="s">
        <v>178</v>
      </c>
      <c r="D6" s="180" t="s">
        <v>390</v>
      </c>
      <c r="E6" s="180" t="s">
        <v>400</v>
      </c>
      <c r="F6" s="181" t="s">
        <v>41</v>
      </c>
      <c r="G6" s="179" t="s">
        <v>177</v>
      </c>
      <c r="H6" s="180" t="s">
        <v>178</v>
      </c>
      <c r="I6" s="180" t="s">
        <v>391</v>
      </c>
      <c r="J6" s="180" t="s">
        <v>401</v>
      </c>
      <c r="K6" s="175"/>
      <c r="L6" s="175"/>
      <c r="N6" s="168"/>
    </row>
    <row r="7" spans="1:14" ht="12.75">
      <c r="A7" s="182" t="s">
        <v>179</v>
      </c>
      <c r="B7" s="183">
        <v>251008</v>
      </c>
      <c r="C7" s="183">
        <v>251008</v>
      </c>
      <c r="D7" s="183">
        <v>285503</v>
      </c>
      <c r="E7" s="183">
        <v>287674</v>
      </c>
      <c r="F7" s="184" t="s">
        <v>46</v>
      </c>
      <c r="G7" s="183">
        <v>949289</v>
      </c>
      <c r="H7" s="183">
        <v>954820</v>
      </c>
      <c r="I7" s="183">
        <v>951323</v>
      </c>
      <c r="J7" s="183">
        <v>955812</v>
      </c>
      <c r="K7" s="196"/>
      <c r="L7" s="196"/>
      <c r="N7" s="169"/>
    </row>
    <row r="8" spans="1:14" ht="12.75">
      <c r="A8" s="113" t="s">
        <v>42</v>
      </c>
      <c r="B8" s="114">
        <v>233950</v>
      </c>
      <c r="C8" s="114">
        <v>233950</v>
      </c>
      <c r="D8" s="114">
        <v>267000</v>
      </c>
      <c r="E8" s="114">
        <v>267000</v>
      </c>
      <c r="F8" s="115" t="s">
        <v>180</v>
      </c>
      <c r="G8" s="114">
        <v>293434</v>
      </c>
      <c r="H8" s="114">
        <v>294815</v>
      </c>
      <c r="I8" s="114">
        <v>293368</v>
      </c>
      <c r="J8" s="114">
        <v>294023</v>
      </c>
      <c r="K8" s="196"/>
      <c r="L8" s="196"/>
      <c r="N8" s="169"/>
    </row>
    <row r="9" spans="1:14" ht="12.75">
      <c r="A9" s="113" t="s">
        <v>181</v>
      </c>
      <c r="B9" s="114">
        <v>500</v>
      </c>
      <c r="C9" s="114">
        <v>500</v>
      </c>
      <c r="D9" s="114">
        <v>700</v>
      </c>
      <c r="E9" s="114">
        <v>700</v>
      </c>
      <c r="F9" s="115" t="s">
        <v>330</v>
      </c>
      <c r="G9" s="114">
        <v>553687</v>
      </c>
      <c r="H9" s="114">
        <v>565572</v>
      </c>
      <c r="I9" s="114">
        <v>575790</v>
      </c>
      <c r="J9" s="114">
        <v>605292</v>
      </c>
      <c r="K9" s="196"/>
      <c r="L9" s="196"/>
      <c r="N9" s="169"/>
    </row>
    <row r="10" spans="1:14" ht="12.75">
      <c r="A10" s="113" t="s">
        <v>183</v>
      </c>
      <c r="B10" s="114">
        <v>2680</v>
      </c>
      <c r="C10" s="114">
        <v>2680</v>
      </c>
      <c r="D10" s="114">
        <v>3546</v>
      </c>
      <c r="E10" s="114">
        <v>3546</v>
      </c>
      <c r="F10" s="115" t="s">
        <v>185</v>
      </c>
      <c r="G10" s="114">
        <v>3926</v>
      </c>
      <c r="H10" s="114">
        <v>3926</v>
      </c>
      <c r="I10" s="114">
        <v>3500</v>
      </c>
      <c r="J10" s="114">
        <v>27792</v>
      </c>
      <c r="K10" s="196"/>
      <c r="L10" s="196"/>
      <c r="N10" s="169"/>
    </row>
    <row r="11" spans="1:14" ht="12.75">
      <c r="A11" s="113" t="s">
        <v>184</v>
      </c>
      <c r="B11" s="114">
        <v>308738</v>
      </c>
      <c r="C11" s="114">
        <v>311251</v>
      </c>
      <c r="D11" s="114">
        <v>283107</v>
      </c>
      <c r="E11" s="114">
        <v>284703</v>
      </c>
      <c r="F11" s="115" t="s">
        <v>187</v>
      </c>
      <c r="G11" s="114">
        <v>22700</v>
      </c>
      <c r="H11" s="114">
        <v>24528</v>
      </c>
      <c r="I11" s="114">
        <v>17400</v>
      </c>
      <c r="J11" s="114">
        <v>17400</v>
      </c>
      <c r="K11" s="196"/>
      <c r="L11" s="196"/>
      <c r="N11" s="169"/>
    </row>
    <row r="12" spans="1:14" ht="12.75">
      <c r="A12" s="113" t="s">
        <v>186</v>
      </c>
      <c r="B12" s="114">
        <v>0</v>
      </c>
      <c r="C12" s="114">
        <v>0</v>
      </c>
      <c r="D12" s="114">
        <v>0</v>
      </c>
      <c r="E12" s="114">
        <v>0</v>
      </c>
      <c r="F12" s="115" t="s">
        <v>30</v>
      </c>
      <c r="G12" s="114">
        <v>20755</v>
      </c>
      <c r="H12" s="114">
        <v>20755</v>
      </c>
      <c r="I12" s="114">
        <v>23225</v>
      </c>
      <c r="J12" s="114">
        <v>23225</v>
      </c>
      <c r="K12" s="196"/>
      <c r="L12" s="196"/>
      <c r="N12" s="169"/>
    </row>
    <row r="13" spans="1:14" ht="12.75">
      <c r="A13" s="113" t="s">
        <v>188</v>
      </c>
      <c r="B13" s="114">
        <v>586265</v>
      </c>
      <c r="C13" s="114">
        <v>589398</v>
      </c>
      <c r="D13" s="114">
        <v>634629</v>
      </c>
      <c r="E13" s="114">
        <v>639466</v>
      </c>
      <c r="F13" s="115" t="s">
        <v>288</v>
      </c>
      <c r="G13" s="114">
        <v>650</v>
      </c>
      <c r="H13" s="114">
        <v>650</v>
      </c>
      <c r="I13" s="114">
        <v>827</v>
      </c>
      <c r="J13" s="114">
        <v>827</v>
      </c>
      <c r="K13" s="196"/>
      <c r="L13" s="196"/>
      <c r="N13" s="169"/>
    </row>
    <row r="14" spans="1:14" ht="12.75">
      <c r="A14" s="113" t="s">
        <v>189</v>
      </c>
      <c r="B14" s="114">
        <v>18500</v>
      </c>
      <c r="C14" s="114">
        <v>18500</v>
      </c>
      <c r="D14" s="114">
        <v>17500</v>
      </c>
      <c r="E14" s="114">
        <v>17500</v>
      </c>
      <c r="F14" s="115" t="s">
        <v>190</v>
      </c>
      <c r="G14" s="114">
        <v>38720</v>
      </c>
      <c r="H14" s="114">
        <v>38720</v>
      </c>
      <c r="I14" s="114">
        <v>36218</v>
      </c>
      <c r="J14" s="114">
        <v>36218</v>
      </c>
      <c r="K14" s="196"/>
      <c r="L14" s="196"/>
      <c r="N14" s="169"/>
    </row>
    <row r="15" spans="1:14" ht="12.75">
      <c r="A15" s="113" t="s">
        <v>191</v>
      </c>
      <c r="B15" s="114">
        <v>79663</v>
      </c>
      <c r="C15" s="114">
        <v>79663</v>
      </c>
      <c r="D15" s="114">
        <v>28900</v>
      </c>
      <c r="E15" s="114">
        <v>28900</v>
      </c>
      <c r="F15" s="115" t="s">
        <v>192</v>
      </c>
      <c r="G15" s="114">
        <v>33610</v>
      </c>
      <c r="H15" s="114">
        <v>33610</v>
      </c>
      <c r="I15" s="114">
        <v>11666</v>
      </c>
      <c r="J15" s="114">
        <v>12271</v>
      </c>
      <c r="K15" s="196"/>
      <c r="L15" s="196"/>
      <c r="N15" s="169"/>
    </row>
    <row r="16" spans="1:14" ht="12.75">
      <c r="A16" s="333" t="s">
        <v>329</v>
      </c>
      <c r="B16" s="114">
        <v>100</v>
      </c>
      <c r="C16" s="114">
        <v>100</v>
      </c>
      <c r="D16" s="114">
        <v>0</v>
      </c>
      <c r="E16" s="114">
        <v>0</v>
      </c>
      <c r="F16" s="115" t="s">
        <v>69</v>
      </c>
      <c r="G16" s="114">
        <v>1467566</v>
      </c>
      <c r="H16" s="114">
        <v>1484486</v>
      </c>
      <c r="I16" s="114">
        <v>98349</v>
      </c>
      <c r="J16" s="114">
        <v>115831</v>
      </c>
      <c r="K16" s="196"/>
      <c r="L16" s="196"/>
      <c r="N16" s="169"/>
    </row>
    <row r="17" spans="1:14" ht="12.75">
      <c r="A17" s="113" t="s">
        <v>193</v>
      </c>
      <c r="B17" s="114">
        <v>255930</v>
      </c>
      <c r="C17" s="114">
        <v>255930</v>
      </c>
      <c r="D17" s="114">
        <v>0</v>
      </c>
      <c r="E17" s="114">
        <v>0</v>
      </c>
      <c r="F17" s="115" t="s">
        <v>195</v>
      </c>
      <c r="G17" s="114">
        <v>15191</v>
      </c>
      <c r="H17" s="114">
        <v>15191</v>
      </c>
      <c r="I17" s="114">
        <v>6500</v>
      </c>
      <c r="J17" s="114">
        <v>6500</v>
      </c>
      <c r="K17" s="196"/>
      <c r="L17" s="196"/>
      <c r="N17" s="169"/>
    </row>
    <row r="18" spans="1:14" ht="12.75">
      <c r="A18" s="113" t="s">
        <v>194</v>
      </c>
      <c r="B18" s="114">
        <v>5500</v>
      </c>
      <c r="C18" s="114">
        <v>5500</v>
      </c>
      <c r="D18" s="114">
        <v>17800</v>
      </c>
      <c r="E18" s="114">
        <v>17800</v>
      </c>
      <c r="F18" s="115" t="s">
        <v>197</v>
      </c>
      <c r="G18" s="114">
        <v>0</v>
      </c>
      <c r="H18" s="114">
        <v>0</v>
      </c>
      <c r="I18" s="114">
        <v>11700</v>
      </c>
      <c r="J18" s="114">
        <v>11700</v>
      </c>
      <c r="K18" s="196"/>
      <c r="L18" s="196"/>
      <c r="N18" s="169"/>
    </row>
    <row r="19" spans="1:14" ht="12.75">
      <c r="A19" s="113" t="s">
        <v>196</v>
      </c>
      <c r="B19" s="114">
        <v>0</v>
      </c>
      <c r="C19" s="114">
        <v>0</v>
      </c>
      <c r="D19" s="114">
        <v>0</v>
      </c>
      <c r="E19" s="114">
        <v>0</v>
      </c>
      <c r="F19" s="115" t="s">
        <v>199</v>
      </c>
      <c r="G19" s="114">
        <v>0</v>
      </c>
      <c r="H19" s="114">
        <v>0</v>
      </c>
      <c r="I19" s="114">
        <v>0</v>
      </c>
      <c r="J19" s="114">
        <v>0</v>
      </c>
      <c r="K19" s="196"/>
      <c r="L19" s="196"/>
      <c r="N19" s="169"/>
    </row>
    <row r="20" spans="1:14" ht="12.75">
      <c r="A20" s="113" t="s">
        <v>198</v>
      </c>
      <c r="B20" s="114">
        <v>0</v>
      </c>
      <c r="C20" s="114">
        <v>0</v>
      </c>
      <c r="D20" s="114">
        <v>500</v>
      </c>
      <c r="E20" s="114">
        <v>500</v>
      </c>
      <c r="F20" s="115" t="s">
        <v>19</v>
      </c>
      <c r="G20" s="114">
        <v>200</v>
      </c>
      <c r="H20" s="114">
        <v>1940</v>
      </c>
      <c r="I20" s="114">
        <v>6085</v>
      </c>
      <c r="J20" s="114">
        <v>6984</v>
      </c>
      <c r="K20" s="196"/>
      <c r="L20" s="196"/>
      <c r="N20" s="169"/>
    </row>
    <row r="21" spans="1:14" ht="12.75">
      <c r="A21" s="113" t="s">
        <v>200</v>
      </c>
      <c r="B21" s="114">
        <v>3400</v>
      </c>
      <c r="C21" s="114">
        <v>34512</v>
      </c>
      <c r="D21" s="114">
        <v>8360</v>
      </c>
      <c r="E21" s="114">
        <v>73197</v>
      </c>
      <c r="F21" s="115" t="s">
        <v>96</v>
      </c>
      <c r="G21" s="114">
        <v>3534</v>
      </c>
      <c r="H21" s="114">
        <v>3534</v>
      </c>
      <c r="I21" s="114"/>
      <c r="J21" s="114"/>
      <c r="K21" s="196"/>
      <c r="L21" s="196"/>
      <c r="N21" s="169"/>
    </row>
    <row r="22" spans="1:14" ht="12.75">
      <c r="A22" s="113" t="s">
        <v>201</v>
      </c>
      <c r="B22" s="114">
        <v>1612779</v>
      </c>
      <c r="C22" s="114">
        <v>1615306</v>
      </c>
      <c r="D22" s="114">
        <v>459873</v>
      </c>
      <c r="E22" s="114">
        <v>464356</v>
      </c>
      <c r="F22" s="115" t="s">
        <v>202</v>
      </c>
      <c r="G22" s="114">
        <v>185000</v>
      </c>
      <c r="H22" s="114">
        <v>185000</v>
      </c>
      <c r="I22" s="114">
        <v>226096</v>
      </c>
      <c r="J22" s="114">
        <v>226096</v>
      </c>
      <c r="K22" s="196"/>
      <c r="L22" s="196"/>
      <c r="N22" s="169"/>
    </row>
    <row r="23" spans="1:14" ht="12.75">
      <c r="A23" s="113"/>
      <c r="B23" s="114"/>
      <c r="C23" s="114"/>
      <c r="D23" s="114"/>
      <c r="E23" s="114"/>
      <c r="F23" s="185" t="s">
        <v>203</v>
      </c>
      <c r="G23" s="114">
        <v>48680</v>
      </c>
      <c r="H23" s="187">
        <v>48680</v>
      </c>
      <c r="I23" s="187">
        <v>56453</v>
      </c>
      <c r="J23" s="187">
        <v>56453</v>
      </c>
      <c r="K23" s="196"/>
      <c r="L23" s="196"/>
      <c r="N23" s="169"/>
    </row>
    <row r="24" spans="1:14" ht="12.75">
      <c r="A24" s="186"/>
      <c r="B24" s="187"/>
      <c r="C24" s="187"/>
      <c r="D24" s="187"/>
      <c r="E24" s="187"/>
      <c r="F24" s="185"/>
      <c r="G24" s="114"/>
      <c r="H24" s="187"/>
      <c r="I24" s="187"/>
      <c r="J24" s="187"/>
      <c r="K24" s="196"/>
      <c r="L24" s="196"/>
      <c r="N24" s="169"/>
    </row>
    <row r="25" spans="1:14" ht="13.5" thickBot="1">
      <c r="A25" s="186"/>
      <c r="B25" s="188"/>
      <c r="C25" s="188"/>
      <c r="D25" s="188"/>
      <c r="E25" s="188"/>
      <c r="F25" s="185"/>
      <c r="G25" s="188"/>
      <c r="H25" s="188"/>
      <c r="I25" s="188"/>
      <c r="J25" s="188"/>
      <c r="K25" s="196"/>
      <c r="L25" s="196"/>
      <c r="N25" s="170"/>
    </row>
    <row r="26" spans="1:14" ht="13.5" thickBot="1">
      <c r="A26" s="189" t="s">
        <v>45</v>
      </c>
      <c r="B26" s="189">
        <f>SUM(B7:B25)</f>
        <v>3359013</v>
      </c>
      <c r="C26" s="189">
        <f>SUM(C7:C25)</f>
        <v>3398298</v>
      </c>
      <c r="D26" s="189">
        <f>SUM(D7:D25)</f>
        <v>2007418</v>
      </c>
      <c r="E26" s="189">
        <f>SUM(E7:E25)</f>
        <v>2085342</v>
      </c>
      <c r="F26" s="189" t="s">
        <v>204</v>
      </c>
      <c r="G26" s="189">
        <f>SUM(G7:G25)</f>
        <v>3636942</v>
      </c>
      <c r="H26" s="189">
        <f>SUM(H7:H25)</f>
        <v>3676227</v>
      </c>
      <c r="I26" s="189">
        <f>SUM(I7:I25)</f>
        <v>2318500</v>
      </c>
      <c r="J26" s="189">
        <f>SUM(J7:J25)</f>
        <v>2396424</v>
      </c>
      <c r="K26" s="126"/>
      <c r="L26" s="126"/>
      <c r="N26" s="171"/>
    </row>
    <row r="27" spans="1:12" ht="13.5" thickBot="1">
      <c r="A27" s="189" t="s">
        <v>205</v>
      </c>
      <c r="B27" s="189">
        <v>277929</v>
      </c>
      <c r="C27" s="189">
        <v>277929</v>
      </c>
      <c r="D27" s="189">
        <v>311082</v>
      </c>
      <c r="E27" s="189">
        <v>311082</v>
      </c>
      <c r="F27" s="120"/>
      <c r="G27" s="120"/>
      <c r="H27" s="120"/>
      <c r="I27" s="120"/>
      <c r="J27" s="120"/>
      <c r="K27" s="196"/>
      <c r="L27" s="196"/>
    </row>
    <row r="28" spans="1:12" ht="12.75">
      <c r="A28" s="190" t="s">
        <v>206</v>
      </c>
      <c r="B28" s="191">
        <v>47700</v>
      </c>
      <c r="C28" s="192">
        <v>47700</v>
      </c>
      <c r="D28" s="192">
        <v>30000</v>
      </c>
      <c r="E28" s="192">
        <v>30000</v>
      </c>
      <c r="F28" s="120"/>
      <c r="G28" s="120"/>
      <c r="H28" s="120"/>
      <c r="I28" s="120"/>
      <c r="J28" s="120"/>
      <c r="K28" s="196"/>
      <c r="L28" s="196"/>
    </row>
    <row r="29" spans="1:12" ht="13.5" thickBot="1">
      <c r="A29" s="193" t="s">
        <v>332</v>
      </c>
      <c r="B29" s="194">
        <v>230229</v>
      </c>
      <c r="C29" s="195">
        <v>230229</v>
      </c>
      <c r="D29" s="195">
        <v>281082</v>
      </c>
      <c r="E29" s="195">
        <v>281082</v>
      </c>
      <c r="F29" s="120"/>
      <c r="G29" s="120"/>
      <c r="H29" s="120"/>
      <c r="I29" s="120"/>
      <c r="J29" s="120"/>
      <c r="K29" s="196"/>
      <c r="L29" s="196"/>
    </row>
    <row r="30" spans="11:12" ht="12.75">
      <c r="K30" s="85"/>
      <c r="L30" s="85"/>
    </row>
    <row r="31" spans="1:12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spans="1:12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1:12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</row>
  </sheetData>
  <mergeCells count="2">
    <mergeCell ref="B3:L3"/>
    <mergeCell ref="H1:J1"/>
  </mergeCells>
  <printOptions/>
  <pageMargins left="0.1968503937007874" right="0.1968503937007874" top="0.984251968503937" bottom="0.984251968503937" header="0.5118110236220472" footer="0.5118110236220472"/>
  <pageSetup horizontalDpi="120" verticalDpi="12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35"/>
  <sheetViews>
    <sheetView workbookViewId="0" topLeftCell="A1">
      <selection activeCell="C26" sqref="C26"/>
    </sheetView>
  </sheetViews>
  <sheetFormatPr defaultColWidth="9.00390625" defaultRowHeight="12.75"/>
  <cols>
    <col min="2" max="2" width="27.125" style="0" customWidth="1"/>
    <col min="3" max="3" width="18.25390625" style="0" customWidth="1"/>
  </cols>
  <sheetData>
    <row r="1" ht="12.75">
      <c r="C1" t="s">
        <v>348</v>
      </c>
    </row>
    <row r="6" ht="12.75">
      <c r="B6" s="348" t="s">
        <v>373</v>
      </c>
    </row>
    <row r="7" ht="12.75">
      <c r="B7" s="348"/>
    </row>
    <row r="8" ht="12.75">
      <c r="B8" s="348"/>
    </row>
    <row r="9" ht="12.75">
      <c r="B9" s="348"/>
    </row>
    <row r="10" ht="12.75">
      <c r="B10" s="348"/>
    </row>
    <row r="11" ht="12.75">
      <c r="B11" s="348"/>
    </row>
    <row r="13" ht="13.5" thickBot="1">
      <c r="C13" s="344" t="s">
        <v>22</v>
      </c>
    </row>
    <row r="14" spans="2:3" ht="13.5" thickBot="1">
      <c r="B14" s="349" t="s">
        <v>25</v>
      </c>
      <c r="C14" s="350" t="s">
        <v>372</v>
      </c>
    </row>
    <row r="15" spans="2:3" ht="12.75">
      <c r="B15" s="351" t="s">
        <v>41</v>
      </c>
      <c r="C15" s="346"/>
    </row>
    <row r="16" spans="2:3" ht="12.75">
      <c r="B16" s="5" t="s">
        <v>46</v>
      </c>
      <c r="C16" s="6">
        <v>246</v>
      </c>
    </row>
    <row r="17" spans="2:3" ht="12.75">
      <c r="B17" s="5" t="s">
        <v>349</v>
      </c>
      <c r="C17" s="6">
        <v>87</v>
      </c>
    </row>
    <row r="18" spans="2:3" ht="12.75">
      <c r="B18" s="5" t="s">
        <v>350</v>
      </c>
      <c r="C18" s="6">
        <v>640</v>
      </c>
    </row>
    <row r="19" spans="2:3" ht="12.75">
      <c r="B19" s="5" t="s">
        <v>351</v>
      </c>
      <c r="C19" s="6"/>
    </row>
    <row r="20" spans="2:3" ht="13.5" thickBot="1">
      <c r="B20" s="352" t="s">
        <v>352</v>
      </c>
      <c r="C20" s="347"/>
    </row>
    <row r="21" spans="2:3" ht="13.5" thickBot="1">
      <c r="B21" s="353" t="s">
        <v>18</v>
      </c>
      <c r="C21" s="354">
        <f>SUM(C16:C20)</f>
        <v>973</v>
      </c>
    </row>
    <row r="22" spans="2:3" ht="12.75">
      <c r="B22" s="345"/>
      <c r="C22" s="346"/>
    </row>
    <row r="23" spans="2:3" ht="12.75">
      <c r="B23" s="355" t="s">
        <v>40</v>
      </c>
      <c r="C23" s="6"/>
    </row>
    <row r="24" spans="2:3" ht="12.75">
      <c r="B24" s="5" t="s">
        <v>353</v>
      </c>
      <c r="C24" s="6"/>
    </row>
    <row r="25" spans="2:3" ht="12.75">
      <c r="B25" s="79" t="s">
        <v>354</v>
      </c>
      <c r="C25" s="80">
        <v>333</v>
      </c>
    </row>
    <row r="26" spans="2:3" ht="12.75">
      <c r="B26" s="79" t="s">
        <v>355</v>
      </c>
      <c r="C26" s="80">
        <v>640</v>
      </c>
    </row>
    <row r="27" spans="2:3" ht="12.75">
      <c r="B27" s="79" t="s">
        <v>356</v>
      </c>
      <c r="C27" s="80"/>
    </row>
    <row r="28" spans="2:3" ht="13.5" thickBot="1">
      <c r="B28" s="352" t="s">
        <v>44</v>
      </c>
      <c r="C28" s="347"/>
    </row>
    <row r="29" spans="2:3" ht="13.5" thickBot="1">
      <c r="B29" s="353" t="s">
        <v>18</v>
      </c>
      <c r="C29" s="354">
        <f>SUM(C24:C28)</f>
        <v>973</v>
      </c>
    </row>
    <row r="31" spans="2:4" ht="12.75">
      <c r="B31" s="434" t="s">
        <v>374</v>
      </c>
      <c r="C31" s="434"/>
      <c r="D31" s="434"/>
    </row>
    <row r="32" spans="2:4" ht="12.75">
      <c r="B32" s="434"/>
      <c r="C32" s="434"/>
      <c r="D32" s="434"/>
    </row>
    <row r="33" spans="2:4" ht="12.75">
      <c r="B33" s="434"/>
      <c r="C33" s="434"/>
      <c r="D33" s="434"/>
    </row>
    <row r="34" spans="2:4" ht="12.75">
      <c r="B34" s="434"/>
      <c r="C34" s="434"/>
      <c r="D34" s="434"/>
    </row>
    <row r="35" spans="2:4" ht="12.75">
      <c r="B35" s="434"/>
      <c r="C35" s="434"/>
      <c r="D35" s="434"/>
    </row>
  </sheetData>
  <mergeCells count="1">
    <mergeCell ref="B31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82"/>
  <sheetViews>
    <sheetView tabSelected="1" workbookViewId="0" topLeftCell="A61">
      <selection activeCell="F18" sqref="F18"/>
    </sheetView>
  </sheetViews>
  <sheetFormatPr defaultColWidth="9.00390625" defaultRowHeight="12.75"/>
  <cols>
    <col min="3" max="3" width="38.375" style="0" bestFit="1" customWidth="1"/>
    <col min="4" max="6" width="11.375" style="0" customWidth="1"/>
  </cols>
  <sheetData>
    <row r="1" ht="12.75">
      <c r="F1" t="s">
        <v>82</v>
      </c>
    </row>
    <row r="2" spans="2:6" ht="12.75">
      <c r="B2" s="370" t="s">
        <v>357</v>
      </c>
      <c r="C2" s="370"/>
      <c r="D2" s="370"/>
      <c r="E2" s="370"/>
      <c r="F2" s="370"/>
    </row>
    <row r="3" ht="13.5" thickBot="1">
      <c r="F3" t="s">
        <v>22</v>
      </c>
    </row>
    <row r="4" spans="2:6" ht="27" customHeight="1" thickBot="1">
      <c r="B4" s="50" t="s">
        <v>273</v>
      </c>
      <c r="C4" s="51" t="s">
        <v>25</v>
      </c>
      <c r="D4" s="305" t="s">
        <v>298</v>
      </c>
      <c r="E4" s="305" t="s">
        <v>409</v>
      </c>
      <c r="F4" s="305" t="s">
        <v>410</v>
      </c>
    </row>
    <row r="5" spans="2:6" ht="3.75" customHeight="1">
      <c r="B5" s="47"/>
      <c r="C5" s="48"/>
      <c r="D5" s="49"/>
      <c r="E5" s="49"/>
      <c r="F5" s="49"/>
    </row>
    <row r="6" spans="2:6" ht="12.75">
      <c r="B6" s="52"/>
      <c r="C6" s="58" t="s">
        <v>69</v>
      </c>
      <c r="D6" s="59"/>
      <c r="E6" s="59"/>
      <c r="F6" s="59"/>
    </row>
    <row r="7" spans="2:6" ht="12.75">
      <c r="B7" s="38" t="s">
        <v>333</v>
      </c>
      <c r="C7" s="58" t="s">
        <v>170</v>
      </c>
      <c r="D7" s="59"/>
      <c r="E7" s="59"/>
      <c r="F7" s="59"/>
    </row>
    <row r="8" spans="2:6" ht="12.75">
      <c r="B8" s="38"/>
      <c r="C8" s="165" t="s">
        <v>303</v>
      </c>
      <c r="D8" s="59">
        <v>250</v>
      </c>
      <c r="E8" s="59">
        <v>0</v>
      </c>
      <c r="F8" s="59">
        <v>0</v>
      </c>
    </row>
    <row r="9" spans="2:6" ht="12.75">
      <c r="B9" s="38"/>
      <c r="C9" s="165" t="s">
        <v>346</v>
      </c>
      <c r="D9" s="59">
        <v>3731</v>
      </c>
      <c r="E9" s="59">
        <v>0</v>
      </c>
      <c r="F9" s="59">
        <v>3058</v>
      </c>
    </row>
    <row r="10" spans="2:6" ht="12.75">
      <c r="B10" s="90"/>
      <c r="C10" s="306" t="s">
        <v>304</v>
      </c>
      <c r="D10" s="308">
        <v>100</v>
      </c>
      <c r="E10" s="308">
        <v>0</v>
      </c>
      <c r="F10" s="308">
        <v>0</v>
      </c>
    </row>
    <row r="11" spans="2:6" ht="12.75">
      <c r="B11" s="38" t="s">
        <v>334</v>
      </c>
      <c r="C11" s="307" t="s">
        <v>171</v>
      </c>
      <c r="D11" s="309"/>
      <c r="E11" s="309"/>
      <c r="F11" s="309"/>
    </row>
    <row r="12" spans="2:6" ht="12.75">
      <c r="B12" s="38"/>
      <c r="C12" s="306" t="s">
        <v>411</v>
      </c>
      <c r="D12" s="309"/>
      <c r="E12" s="309"/>
      <c r="F12" s="309">
        <v>11787</v>
      </c>
    </row>
    <row r="13" spans="2:6" ht="12.75">
      <c r="B13" s="38"/>
      <c r="C13" s="306"/>
      <c r="D13" s="309"/>
      <c r="E13" s="309"/>
      <c r="F13" s="309"/>
    </row>
    <row r="14" spans="2:6" ht="12.75">
      <c r="B14" s="38" t="s">
        <v>335</v>
      </c>
      <c r="C14" s="307" t="s">
        <v>172</v>
      </c>
      <c r="D14" s="309"/>
      <c r="E14" s="309"/>
      <c r="F14" s="309"/>
    </row>
    <row r="15" spans="2:6" ht="12.75">
      <c r="B15" s="38"/>
      <c r="C15" s="306"/>
      <c r="D15" s="309"/>
      <c r="E15" s="309"/>
      <c r="F15" s="309"/>
    </row>
    <row r="16" spans="2:6" ht="12.75">
      <c r="B16" s="38" t="s">
        <v>336</v>
      </c>
      <c r="C16" s="307" t="s">
        <v>173</v>
      </c>
      <c r="D16" s="309"/>
      <c r="E16" s="309"/>
      <c r="F16" s="309"/>
    </row>
    <row r="17" spans="2:6" ht="12.75">
      <c r="B17" s="38"/>
      <c r="C17" s="306" t="s">
        <v>347</v>
      </c>
      <c r="D17" s="309">
        <v>13189</v>
      </c>
      <c r="E17" s="309">
        <v>0</v>
      </c>
      <c r="F17" s="309">
        <v>2001</v>
      </c>
    </row>
    <row r="18" spans="2:6" ht="12.75">
      <c r="B18" s="38"/>
      <c r="C18" s="306"/>
      <c r="D18" s="309"/>
      <c r="E18" s="309"/>
      <c r="F18" s="309"/>
    </row>
    <row r="19" spans="2:6" ht="12.75">
      <c r="B19" s="38" t="s">
        <v>337</v>
      </c>
      <c r="C19" s="40" t="s">
        <v>70</v>
      </c>
      <c r="D19" s="39"/>
      <c r="E19" s="39"/>
      <c r="F19" s="39"/>
    </row>
    <row r="20" spans="2:6" ht="12.75">
      <c r="B20" s="38"/>
      <c r="C20" s="41" t="s">
        <v>71</v>
      </c>
      <c r="D20" s="43">
        <v>24951</v>
      </c>
      <c r="E20" s="43">
        <v>0</v>
      </c>
      <c r="F20" s="43">
        <v>0</v>
      </c>
    </row>
    <row r="21" spans="2:6" ht="12.75">
      <c r="B21" s="38"/>
      <c r="C21" s="41" t="s">
        <v>98</v>
      </c>
      <c r="D21" s="44">
        <v>1173000</v>
      </c>
      <c r="E21" s="44">
        <v>1088</v>
      </c>
      <c r="F21" s="44">
        <v>1088</v>
      </c>
    </row>
    <row r="22" spans="2:6" ht="12.75">
      <c r="B22" s="38"/>
      <c r="C22" s="41" t="s">
        <v>99</v>
      </c>
      <c r="D22" s="44">
        <v>43999</v>
      </c>
      <c r="E22" s="44">
        <v>2516</v>
      </c>
      <c r="F22" s="44">
        <v>2516</v>
      </c>
    </row>
    <row r="23" spans="2:6" ht="12.75">
      <c r="B23" s="38"/>
      <c r="C23" s="41" t="s">
        <v>100</v>
      </c>
      <c r="D23" s="44">
        <v>19444</v>
      </c>
      <c r="E23" s="44">
        <v>478</v>
      </c>
      <c r="F23" s="44">
        <v>478</v>
      </c>
    </row>
    <row r="24" spans="2:6" ht="12.75">
      <c r="B24" s="38"/>
      <c r="C24" s="41" t="s">
        <v>101</v>
      </c>
      <c r="D24" s="44">
        <v>42943</v>
      </c>
      <c r="E24" s="44">
        <v>6843</v>
      </c>
      <c r="F24" s="44">
        <v>6843</v>
      </c>
    </row>
    <row r="25" spans="2:6" ht="12.75">
      <c r="B25" s="38"/>
      <c r="C25" s="41" t="s">
        <v>102</v>
      </c>
      <c r="D25" s="44">
        <v>147206</v>
      </c>
      <c r="E25" s="44">
        <v>8785</v>
      </c>
      <c r="F25" s="44">
        <v>8785</v>
      </c>
    </row>
    <row r="26" spans="2:6" ht="12.75">
      <c r="B26" s="38"/>
      <c r="C26" s="41" t="s">
        <v>358</v>
      </c>
      <c r="D26" s="44">
        <v>3173</v>
      </c>
      <c r="E26" s="44">
        <v>2868</v>
      </c>
      <c r="F26" s="44">
        <v>2868</v>
      </c>
    </row>
    <row r="27" spans="2:6" ht="12.75">
      <c r="B27" s="38"/>
      <c r="C27" s="41" t="s">
        <v>360</v>
      </c>
      <c r="D27" s="44"/>
      <c r="E27" s="44">
        <v>5685</v>
      </c>
      <c r="F27" s="44">
        <v>5685</v>
      </c>
    </row>
    <row r="28" spans="2:6" ht="12.75">
      <c r="B28" s="38"/>
      <c r="C28" s="41" t="s">
        <v>361</v>
      </c>
      <c r="D28" s="44"/>
      <c r="E28" s="44">
        <v>4433</v>
      </c>
      <c r="F28" s="44">
        <v>4433</v>
      </c>
    </row>
    <row r="29" spans="2:6" ht="12.75">
      <c r="B29" s="38"/>
      <c r="C29" s="41" t="s">
        <v>363</v>
      </c>
      <c r="D29" s="44"/>
      <c r="E29" s="44">
        <v>27130</v>
      </c>
      <c r="F29" s="44">
        <v>27130</v>
      </c>
    </row>
    <row r="30" spans="2:6" ht="12.75">
      <c r="B30" s="38"/>
      <c r="C30" s="41" t="s">
        <v>364</v>
      </c>
      <c r="D30" s="44"/>
      <c r="E30" s="44">
        <v>1472</v>
      </c>
      <c r="F30" s="44">
        <v>1472</v>
      </c>
    </row>
    <row r="31" spans="2:6" ht="12.75">
      <c r="B31" s="38"/>
      <c r="C31" s="41" t="s">
        <v>365</v>
      </c>
      <c r="D31" s="44"/>
      <c r="E31" s="44">
        <v>1176</v>
      </c>
      <c r="F31" s="44">
        <v>1176</v>
      </c>
    </row>
    <row r="32" spans="2:6" ht="12.75">
      <c r="B32" s="38"/>
      <c r="C32" s="41" t="s">
        <v>366</v>
      </c>
      <c r="D32" s="44"/>
      <c r="E32" s="44">
        <v>6720</v>
      </c>
      <c r="F32" s="44">
        <v>6720</v>
      </c>
    </row>
    <row r="33" spans="2:6" ht="12.75">
      <c r="B33" s="38"/>
      <c r="C33" s="41" t="s">
        <v>367</v>
      </c>
      <c r="D33" s="44"/>
      <c r="E33" s="44">
        <v>8011</v>
      </c>
      <c r="F33" s="44">
        <v>8011</v>
      </c>
    </row>
    <row r="34" spans="2:6" ht="12.75">
      <c r="B34" s="38"/>
      <c r="C34" s="41" t="s">
        <v>302</v>
      </c>
      <c r="D34" s="44">
        <v>12500</v>
      </c>
      <c r="E34" s="44">
        <v>21144</v>
      </c>
      <c r="F34" s="44">
        <v>21780</v>
      </c>
    </row>
    <row r="35" spans="2:6" ht="12.75">
      <c r="B35" s="38" t="s">
        <v>338</v>
      </c>
      <c r="C35" s="40" t="s">
        <v>169</v>
      </c>
      <c r="D35" s="44"/>
      <c r="E35" s="44"/>
      <c r="F35" s="44"/>
    </row>
    <row r="36" spans="2:6" ht="13.5" thickBot="1">
      <c r="B36" s="162"/>
      <c r="C36" s="163"/>
      <c r="D36" s="164"/>
      <c r="E36" s="164"/>
      <c r="F36" s="164"/>
    </row>
    <row r="37" spans="2:6" ht="13.5" thickBot="1">
      <c r="B37" s="50"/>
      <c r="C37" s="55" t="s">
        <v>72</v>
      </c>
      <c r="D37" s="56">
        <f>SUM(D7:D36)</f>
        <v>1484486</v>
      </c>
      <c r="E37" s="56">
        <f>SUM(E7:E36)</f>
        <v>98349</v>
      </c>
      <c r="F37" s="56">
        <f>SUM(F7:F36)</f>
        <v>115831</v>
      </c>
    </row>
    <row r="38" spans="2:6" ht="12.75">
      <c r="B38" s="47"/>
      <c r="C38" s="53"/>
      <c r="D38" s="54"/>
      <c r="E38" s="54"/>
      <c r="F38" s="54"/>
    </row>
    <row r="39" spans="2:6" ht="13.5" thickBot="1">
      <c r="B39" s="61"/>
      <c r="C39" s="312" t="s">
        <v>73</v>
      </c>
      <c r="D39" s="62"/>
      <c r="E39" s="62"/>
      <c r="F39" s="62"/>
    </row>
    <row r="40" spans="2:6" ht="12.75">
      <c r="B40" s="57" t="s">
        <v>333</v>
      </c>
      <c r="C40" s="307" t="s">
        <v>170</v>
      </c>
      <c r="D40" s="59"/>
      <c r="E40" s="59"/>
      <c r="F40" s="59"/>
    </row>
    <row r="41" spans="2:6" ht="12.75">
      <c r="B41" s="57"/>
      <c r="C41" s="310"/>
      <c r="D41" s="59"/>
      <c r="E41" s="59"/>
      <c r="F41" s="59"/>
    </row>
    <row r="42" spans="2:6" ht="12.75">
      <c r="B42" s="57" t="s">
        <v>334</v>
      </c>
      <c r="C42" s="307" t="s">
        <v>171</v>
      </c>
      <c r="D42" s="59"/>
      <c r="E42" s="59"/>
      <c r="F42" s="59"/>
    </row>
    <row r="43" spans="2:6" ht="12.75">
      <c r="B43" s="57"/>
      <c r="C43" s="306"/>
      <c r="D43" s="59"/>
      <c r="E43" s="59"/>
      <c r="F43" s="59"/>
    </row>
    <row r="44" spans="2:6" ht="12.75">
      <c r="B44" s="57" t="s">
        <v>335</v>
      </c>
      <c r="C44" s="307" t="s">
        <v>172</v>
      </c>
      <c r="D44" s="59"/>
      <c r="E44" s="59"/>
      <c r="F44" s="59"/>
    </row>
    <row r="45" spans="2:6" ht="12.75">
      <c r="B45" s="57"/>
      <c r="C45" s="311"/>
      <c r="D45" s="59"/>
      <c r="E45" s="59"/>
      <c r="F45" s="59"/>
    </row>
    <row r="46" spans="2:6" ht="12.75">
      <c r="B46" s="57" t="s">
        <v>336</v>
      </c>
      <c r="C46" s="310" t="s">
        <v>173</v>
      </c>
      <c r="D46" s="166"/>
      <c r="E46" s="166"/>
      <c r="F46" s="166"/>
    </row>
    <row r="47" spans="2:6" ht="12.75">
      <c r="B47" s="57"/>
      <c r="C47" s="311" t="s">
        <v>412</v>
      </c>
      <c r="D47" s="166"/>
      <c r="E47" s="166"/>
      <c r="F47" s="166">
        <v>605</v>
      </c>
    </row>
    <row r="48" spans="2:6" ht="12.75">
      <c r="B48" s="57"/>
      <c r="C48" s="306"/>
      <c r="D48" s="166"/>
      <c r="E48" s="166"/>
      <c r="F48" s="166"/>
    </row>
    <row r="49" spans="2:6" ht="12.75">
      <c r="B49" s="38" t="s">
        <v>337</v>
      </c>
      <c r="C49" s="40" t="s">
        <v>70</v>
      </c>
      <c r="D49" s="45"/>
      <c r="E49" s="45"/>
      <c r="F49" s="45"/>
    </row>
    <row r="50" spans="2:6" ht="12.75">
      <c r="B50" s="38"/>
      <c r="C50" s="41" t="s">
        <v>299</v>
      </c>
      <c r="D50" s="44">
        <v>19987</v>
      </c>
      <c r="E50" s="44"/>
      <c r="F50" s="44"/>
    </row>
    <row r="51" spans="2:6" ht="12.75">
      <c r="B51" s="38"/>
      <c r="C51" s="41" t="s">
        <v>86</v>
      </c>
      <c r="D51" s="44">
        <v>623</v>
      </c>
      <c r="E51" s="44"/>
      <c r="F51" s="44"/>
    </row>
    <row r="52" spans="2:6" ht="12.75">
      <c r="B52" s="38"/>
      <c r="C52" s="41" t="s">
        <v>300</v>
      </c>
      <c r="D52" s="44">
        <v>6000</v>
      </c>
      <c r="E52" s="44"/>
      <c r="F52" s="44"/>
    </row>
    <row r="53" spans="2:6" ht="12.75">
      <c r="B53" s="38"/>
      <c r="C53" s="41" t="s">
        <v>359</v>
      </c>
      <c r="D53" s="44"/>
      <c r="E53" s="44">
        <v>5000</v>
      </c>
      <c r="F53" s="44">
        <v>5000</v>
      </c>
    </row>
    <row r="54" spans="2:6" ht="12.75">
      <c r="B54" s="38"/>
      <c r="C54" s="41" t="s">
        <v>362</v>
      </c>
      <c r="D54" s="44"/>
      <c r="E54" s="44">
        <v>6666</v>
      </c>
      <c r="F54" s="44">
        <v>6666</v>
      </c>
    </row>
    <row r="55" spans="2:6" ht="13.5" thickBot="1">
      <c r="B55" s="38"/>
      <c r="C55" s="41" t="s">
        <v>301</v>
      </c>
      <c r="D55" s="44">
        <v>7000</v>
      </c>
      <c r="E55" s="44"/>
      <c r="F55" s="44"/>
    </row>
    <row r="56" spans="2:6" ht="13.5" thickBot="1">
      <c r="B56" s="50"/>
      <c r="C56" s="55" t="s">
        <v>74</v>
      </c>
      <c r="D56" s="63">
        <f>SUM(D45:D55)</f>
        <v>33610</v>
      </c>
      <c r="E56" s="63">
        <f>SUM(E45:E55)</f>
        <v>11666</v>
      </c>
      <c r="F56" s="63">
        <f>SUM(F45:F55)</f>
        <v>12271</v>
      </c>
    </row>
    <row r="57" spans="2:6" ht="12.75">
      <c r="B57" s="47"/>
      <c r="C57" s="53"/>
      <c r="D57" s="60"/>
      <c r="E57" s="60"/>
      <c r="F57" s="60"/>
    </row>
    <row r="58" spans="2:6" ht="13.5" thickBot="1">
      <c r="B58" s="61" t="s">
        <v>337</v>
      </c>
      <c r="C58" s="312" t="s">
        <v>294</v>
      </c>
      <c r="D58" s="64"/>
      <c r="E58" s="64"/>
      <c r="F58" s="64"/>
    </row>
    <row r="59" spans="2:6" ht="13.5" thickBot="1">
      <c r="B59" s="47"/>
      <c r="C59" s="53" t="s">
        <v>368</v>
      </c>
      <c r="D59" s="54">
        <v>15191</v>
      </c>
      <c r="E59" s="54">
        <v>6500</v>
      </c>
      <c r="F59" s="54">
        <v>6500</v>
      </c>
    </row>
    <row r="60" spans="2:6" ht="13.5" thickBot="1">
      <c r="B60" s="50"/>
      <c r="C60" s="55" t="s">
        <v>294</v>
      </c>
      <c r="D60" s="56">
        <f>SUM(D59:D59)</f>
        <v>15191</v>
      </c>
      <c r="E60" s="56">
        <f>SUM(E59:E59)</f>
        <v>6500</v>
      </c>
      <c r="F60" s="56">
        <f>SUM(F59:F59)</f>
        <v>6500</v>
      </c>
    </row>
    <row r="61" spans="2:6" ht="12.75">
      <c r="B61" s="313"/>
      <c r="C61" s="314"/>
      <c r="D61" s="315"/>
      <c r="E61" s="315"/>
      <c r="F61" s="315"/>
    </row>
    <row r="62" spans="2:6" ht="12.75">
      <c r="B62" s="38" t="s">
        <v>337</v>
      </c>
      <c r="C62" s="316" t="s">
        <v>305</v>
      </c>
      <c r="D62" s="317"/>
      <c r="E62" s="317"/>
      <c r="F62" s="317"/>
    </row>
    <row r="63" spans="2:6" ht="12.75">
      <c r="B63" s="356"/>
      <c r="C63" s="357" t="s">
        <v>369</v>
      </c>
      <c r="D63" s="358"/>
      <c r="E63" s="358">
        <v>11700</v>
      </c>
      <c r="F63" s="358">
        <v>11700</v>
      </c>
    </row>
    <row r="64" spans="2:6" ht="12.75">
      <c r="B64" s="38"/>
      <c r="C64" s="318" t="s">
        <v>305</v>
      </c>
      <c r="D64" s="317">
        <f>SUM(D62:D63)</f>
        <v>0</v>
      </c>
      <c r="E64" s="317">
        <f>SUM(E62:E63)</f>
        <v>11700</v>
      </c>
      <c r="F64" s="317">
        <f>SUM(F62:F63)</f>
        <v>11700</v>
      </c>
    </row>
    <row r="65" spans="2:6" ht="12.75">
      <c r="B65" s="319"/>
      <c r="C65" s="320"/>
      <c r="D65" s="321"/>
      <c r="E65" s="321"/>
      <c r="F65" s="321"/>
    </row>
    <row r="66" spans="2:6" ht="13.5" thickBot="1">
      <c r="B66" s="335" t="s">
        <v>337</v>
      </c>
      <c r="C66" s="322" t="s">
        <v>75</v>
      </c>
      <c r="D66" s="65"/>
      <c r="E66" s="65"/>
      <c r="F66" s="65"/>
    </row>
    <row r="67" spans="2:6" ht="12.75">
      <c r="B67" s="42"/>
      <c r="C67" s="46" t="s">
        <v>103</v>
      </c>
      <c r="D67" s="43">
        <v>11000</v>
      </c>
      <c r="E67" s="43"/>
      <c r="F67" s="43"/>
    </row>
    <row r="68" spans="2:6" ht="12.75">
      <c r="B68" s="42"/>
      <c r="C68" s="46" t="s">
        <v>76</v>
      </c>
      <c r="D68" s="43">
        <v>2500</v>
      </c>
      <c r="E68" s="43">
        <v>2500</v>
      </c>
      <c r="F68" s="43">
        <v>2500</v>
      </c>
    </row>
    <row r="69" spans="2:6" ht="12.75">
      <c r="B69" s="42"/>
      <c r="C69" s="46" t="s">
        <v>77</v>
      </c>
      <c r="D69" s="43">
        <v>997</v>
      </c>
      <c r="E69" s="43"/>
      <c r="F69" s="43"/>
    </row>
    <row r="70" spans="2:6" ht="12.75">
      <c r="B70" s="42"/>
      <c r="C70" s="46" t="s">
        <v>78</v>
      </c>
      <c r="D70" s="43">
        <v>2880</v>
      </c>
      <c r="E70" s="43">
        <v>2880</v>
      </c>
      <c r="F70" s="43">
        <v>2880</v>
      </c>
    </row>
    <row r="71" spans="2:6" ht="12.75">
      <c r="B71" s="42"/>
      <c r="C71" s="46" t="s">
        <v>87</v>
      </c>
      <c r="D71" s="43">
        <v>6000</v>
      </c>
      <c r="E71" s="43">
        <v>6000</v>
      </c>
      <c r="F71" s="43">
        <v>6000</v>
      </c>
    </row>
    <row r="72" spans="2:6" ht="12.75">
      <c r="B72" s="66"/>
      <c r="C72" s="67" t="s">
        <v>306</v>
      </c>
      <c r="D72" s="68">
        <v>12000</v>
      </c>
      <c r="E72" s="68">
        <v>12000</v>
      </c>
      <c r="F72" s="68">
        <v>12000</v>
      </c>
    </row>
    <row r="73" spans="2:6" ht="12.75">
      <c r="B73" s="66"/>
      <c r="C73" s="67" t="s">
        <v>307</v>
      </c>
      <c r="D73" s="68">
        <v>5640</v>
      </c>
      <c r="E73" s="68">
        <v>5640</v>
      </c>
      <c r="F73" s="68">
        <v>5640</v>
      </c>
    </row>
    <row r="74" spans="2:6" ht="12.75">
      <c r="B74" s="66"/>
      <c r="C74" s="67" t="s">
        <v>308</v>
      </c>
      <c r="D74" s="68">
        <v>880</v>
      </c>
      <c r="E74" s="68">
        <v>880</v>
      </c>
      <c r="F74" s="68">
        <v>880</v>
      </c>
    </row>
    <row r="75" spans="2:6" ht="12.75">
      <c r="B75" s="66"/>
      <c r="C75" s="359" t="s">
        <v>370</v>
      </c>
      <c r="D75" s="68"/>
      <c r="E75" s="68">
        <v>12000</v>
      </c>
      <c r="F75" s="68">
        <v>12000</v>
      </c>
    </row>
    <row r="76" spans="2:6" ht="12.75">
      <c r="B76" s="66"/>
      <c r="C76" s="359" t="s">
        <v>371</v>
      </c>
      <c r="D76" s="68"/>
      <c r="E76" s="68">
        <v>7770</v>
      </c>
      <c r="F76" s="68">
        <v>7770</v>
      </c>
    </row>
    <row r="77" spans="2:6" ht="13.5" thickBot="1">
      <c r="B77" s="66"/>
      <c r="C77" s="67" t="s">
        <v>79</v>
      </c>
      <c r="D77" s="68">
        <v>6783</v>
      </c>
      <c r="E77" s="68">
        <v>6783</v>
      </c>
      <c r="F77" s="68">
        <v>6783</v>
      </c>
    </row>
    <row r="78" spans="2:6" ht="13.5" thickBot="1">
      <c r="B78" s="69"/>
      <c r="C78" s="70" t="s">
        <v>80</v>
      </c>
      <c r="D78" s="71">
        <f>SUM(D67:D77)</f>
        <v>48680</v>
      </c>
      <c r="E78" s="71">
        <f>SUM(E67:E77)</f>
        <v>56453</v>
      </c>
      <c r="F78" s="71">
        <f>SUM(F67:F77)</f>
        <v>56453</v>
      </c>
    </row>
    <row r="79" spans="2:6" ht="13.5" thickBot="1">
      <c r="B79" s="3"/>
      <c r="C79" s="72"/>
      <c r="D79" s="4"/>
      <c r="E79" s="4"/>
      <c r="F79" s="4"/>
    </row>
    <row r="80" spans="2:6" ht="13.5" thickBot="1">
      <c r="B80" s="336" t="s">
        <v>337</v>
      </c>
      <c r="C80" s="70" t="s">
        <v>37</v>
      </c>
      <c r="D80" s="71">
        <v>18870</v>
      </c>
      <c r="E80" s="71">
        <v>16718</v>
      </c>
      <c r="F80" s="71">
        <v>16718</v>
      </c>
    </row>
    <row r="81" spans="2:6" ht="13.5" thickBot="1">
      <c r="B81" s="3"/>
      <c r="C81" s="72"/>
      <c r="D81" s="4"/>
      <c r="E81" s="4"/>
      <c r="F81" s="4"/>
    </row>
    <row r="82" spans="2:6" ht="16.5" thickBot="1" thickTop="1">
      <c r="B82" s="74" t="s">
        <v>81</v>
      </c>
      <c r="C82" s="75"/>
      <c r="D82" s="76">
        <f>D37+D56+D60+D78+D80+D64</f>
        <v>1600837</v>
      </c>
      <c r="E82" s="76">
        <f>E37+E56+E60+E78+E80+E64</f>
        <v>201386</v>
      </c>
      <c r="F82" s="76">
        <f>F37+F56+F60+F78+F80+F64</f>
        <v>219473</v>
      </c>
    </row>
  </sheetData>
  <mergeCells count="1">
    <mergeCell ref="B2:F2"/>
  </mergeCells>
  <printOptions/>
  <pageMargins left="0.7874015748031497" right="0.7874015748031497" top="0" bottom="0" header="0.5118110236220472" footer="0.5118110236220472"/>
  <pageSetup horizontalDpi="120" verticalDpi="12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1">
      <selection activeCell="J17" sqref="J17"/>
    </sheetView>
  </sheetViews>
  <sheetFormatPr defaultColWidth="9.00390625" defaultRowHeight="12.75"/>
  <cols>
    <col min="1" max="1" width="36.2539062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369" t="s">
        <v>48</v>
      </c>
      <c r="I1" s="369"/>
      <c r="J1" s="369"/>
      <c r="K1" s="1"/>
    </row>
    <row r="3" spans="2:11" ht="12.75">
      <c r="B3" s="368" t="s">
        <v>392</v>
      </c>
      <c r="C3" s="368"/>
      <c r="D3" s="368"/>
      <c r="E3" s="368"/>
      <c r="F3" s="368"/>
      <c r="G3" s="368"/>
      <c r="H3" s="368"/>
      <c r="I3" s="368"/>
      <c r="J3" s="368"/>
      <c r="K3" s="133"/>
    </row>
    <row r="4" spans="1:12" ht="12.75">
      <c r="A4" s="85"/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</row>
    <row r="5" spans="11:12" ht="13.5" thickBot="1">
      <c r="K5" s="175"/>
      <c r="L5" s="175"/>
    </row>
    <row r="6" spans="1:12" ht="24.75" thickBot="1">
      <c r="A6" s="197" t="s">
        <v>40</v>
      </c>
      <c r="B6" s="167" t="s">
        <v>177</v>
      </c>
      <c r="C6" s="198" t="s">
        <v>178</v>
      </c>
      <c r="D6" s="198" t="s">
        <v>391</v>
      </c>
      <c r="E6" s="198" t="s">
        <v>401</v>
      </c>
      <c r="F6" s="199" t="s">
        <v>41</v>
      </c>
      <c r="G6" s="167" t="s">
        <v>177</v>
      </c>
      <c r="H6" s="198" t="s">
        <v>178</v>
      </c>
      <c r="I6" s="198" t="s">
        <v>391</v>
      </c>
      <c r="J6" s="198" t="s">
        <v>401</v>
      </c>
      <c r="K6" s="2"/>
      <c r="L6" s="2"/>
    </row>
    <row r="7" spans="1:12" ht="12.75">
      <c r="A7" s="200" t="s">
        <v>179</v>
      </c>
      <c r="B7" s="201">
        <v>251008</v>
      </c>
      <c r="C7" s="201">
        <v>251008</v>
      </c>
      <c r="D7" s="201">
        <v>285503</v>
      </c>
      <c r="E7" s="201">
        <v>287674</v>
      </c>
      <c r="F7" s="202" t="s">
        <v>46</v>
      </c>
      <c r="G7" s="201">
        <v>949289</v>
      </c>
      <c r="H7" s="201">
        <v>954820</v>
      </c>
      <c r="I7" s="201">
        <v>951323</v>
      </c>
      <c r="J7" s="201">
        <v>955812</v>
      </c>
      <c r="K7" s="2"/>
      <c r="L7" s="2"/>
    </row>
    <row r="8" spans="1:12" ht="12.75">
      <c r="A8" s="99" t="s">
        <v>42</v>
      </c>
      <c r="B8" s="104">
        <v>218950</v>
      </c>
      <c r="C8" s="104">
        <v>218950</v>
      </c>
      <c r="D8" s="104">
        <v>245500</v>
      </c>
      <c r="E8" s="104">
        <v>245500</v>
      </c>
      <c r="F8" s="106" t="s">
        <v>180</v>
      </c>
      <c r="G8" s="104">
        <v>293434</v>
      </c>
      <c r="H8" s="104">
        <v>294815</v>
      </c>
      <c r="I8" s="104">
        <v>293368</v>
      </c>
      <c r="J8" s="104">
        <v>294023</v>
      </c>
      <c r="K8" s="2"/>
      <c r="L8" s="2"/>
    </row>
    <row r="9" spans="1:12" ht="12.75">
      <c r="A9" s="99" t="s">
        <v>181</v>
      </c>
      <c r="B9" s="104">
        <v>500</v>
      </c>
      <c r="C9" s="104">
        <v>500</v>
      </c>
      <c r="D9" s="104">
        <v>700</v>
      </c>
      <c r="E9" s="104">
        <v>700</v>
      </c>
      <c r="F9" s="106" t="s">
        <v>182</v>
      </c>
      <c r="G9" s="104">
        <v>553687</v>
      </c>
      <c r="H9" s="104">
        <v>565572</v>
      </c>
      <c r="I9" s="104">
        <v>575790</v>
      </c>
      <c r="J9" s="104">
        <v>605292</v>
      </c>
      <c r="K9" s="2"/>
      <c r="L9" s="2"/>
    </row>
    <row r="10" spans="1:12" ht="12.75">
      <c r="A10" s="99" t="s">
        <v>183</v>
      </c>
      <c r="B10" s="104">
        <v>2680</v>
      </c>
      <c r="C10" s="104">
        <v>2680</v>
      </c>
      <c r="D10" s="104">
        <v>3546</v>
      </c>
      <c r="E10" s="104">
        <v>3546</v>
      </c>
      <c r="F10" s="106" t="s">
        <v>185</v>
      </c>
      <c r="G10" s="104">
        <v>3926</v>
      </c>
      <c r="H10" s="104">
        <v>3926</v>
      </c>
      <c r="I10" s="104">
        <v>3500</v>
      </c>
      <c r="J10" s="104">
        <v>27792</v>
      </c>
      <c r="K10" s="2"/>
      <c r="L10" s="2"/>
    </row>
    <row r="11" spans="1:12" ht="12.75">
      <c r="A11" s="99" t="s">
        <v>184</v>
      </c>
      <c r="B11" s="104">
        <v>300420</v>
      </c>
      <c r="C11" s="104">
        <v>302933</v>
      </c>
      <c r="D11" s="104">
        <v>274855</v>
      </c>
      <c r="E11" s="104">
        <v>276451</v>
      </c>
      <c r="F11" s="106" t="s">
        <v>187</v>
      </c>
      <c r="G11" s="104">
        <v>22700</v>
      </c>
      <c r="H11" s="104">
        <v>24528</v>
      </c>
      <c r="I11" s="104">
        <v>17400</v>
      </c>
      <c r="J11" s="104">
        <v>17400</v>
      </c>
      <c r="K11" s="2"/>
      <c r="L11" s="2"/>
    </row>
    <row r="12" spans="1:12" ht="12.75">
      <c r="A12" s="99" t="s">
        <v>186</v>
      </c>
      <c r="B12" s="104">
        <v>0</v>
      </c>
      <c r="C12" s="104">
        <v>0</v>
      </c>
      <c r="D12" s="104">
        <v>0</v>
      </c>
      <c r="E12" s="104">
        <v>0</v>
      </c>
      <c r="F12" s="106" t="s">
        <v>30</v>
      </c>
      <c r="G12" s="104">
        <v>20755</v>
      </c>
      <c r="H12" s="104">
        <v>20755</v>
      </c>
      <c r="I12" s="104">
        <v>23225</v>
      </c>
      <c r="J12" s="104">
        <v>23225</v>
      </c>
      <c r="K12" s="2"/>
      <c r="L12" s="2"/>
    </row>
    <row r="13" spans="1:12" ht="12.75">
      <c r="A13" s="99" t="s">
        <v>188</v>
      </c>
      <c r="B13" s="104">
        <v>586265</v>
      </c>
      <c r="C13" s="104">
        <v>589398</v>
      </c>
      <c r="D13" s="104">
        <v>634629</v>
      </c>
      <c r="E13" s="104">
        <v>639466</v>
      </c>
      <c r="F13" s="106" t="s">
        <v>288</v>
      </c>
      <c r="G13" s="104">
        <v>650</v>
      </c>
      <c r="H13" s="104">
        <v>650</v>
      </c>
      <c r="I13" s="104">
        <v>827</v>
      </c>
      <c r="J13" s="104">
        <v>827</v>
      </c>
      <c r="K13" s="2"/>
      <c r="L13" s="2"/>
    </row>
    <row r="14" spans="1:12" ht="12.75">
      <c r="A14" s="99" t="s">
        <v>189</v>
      </c>
      <c r="B14" s="104">
        <v>18500</v>
      </c>
      <c r="C14" s="104">
        <v>18500</v>
      </c>
      <c r="D14" s="104">
        <v>17500</v>
      </c>
      <c r="E14" s="104">
        <v>17500</v>
      </c>
      <c r="F14" s="106" t="s">
        <v>190</v>
      </c>
      <c r="G14" s="104">
        <v>19850</v>
      </c>
      <c r="H14" s="104">
        <v>19850</v>
      </c>
      <c r="I14" s="104">
        <v>19500</v>
      </c>
      <c r="J14" s="104">
        <v>19500</v>
      </c>
      <c r="K14" s="2"/>
      <c r="L14" s="2"/>
    </row>
    <row r="15" spans="1:12" ht="12.75">
      <c r="A15" s="99" t="s">
        <v>198</v>
      </c>
      <c r="B15" s="104">
        <v>0</v>
      </c>
      <c r="C15" s="104">
        <v>0</v>
      </c>
      <c r="D15" s="104">
        <v>500</v>
      </c>
      <c r="E15" s="104">
        <v>500</v>
      </c>
      <c r="F15" s="106" t="s">
        <v>199</v>
      </c>
      <c r="G15" s="104">
        <v>0</v>
      </c>
      <c r="H15" s="104">
        <v>0</v>
      </c>
      <c r="I15" s="104">
        <v>0</v>
      </c>
      <c r="J15" s="104">
        <v>0</v>
      </c>
      <c r="K15" s="173"/>
      <c r="L15" s="173"/>
    </row>
    <row r="16" spans="1:12" ht="12.75">
      <c r="A16" s="99" t="s">
        <v>200</v>
      </c>
      <c r="B16" s="104">
        <v>3400</v>
      </c>
      <c r="C16" s="104">
        <v>17592</v>
      </c>
      <c r="D16" s="104">
        <v>590</v>
      </c>
      <c r="E16" s="104">
        <v>47976</v>
      </c>
      <c r="F16" s="106" t="s">
        <v>19</v>
      </c>
      <c r="G16" s="104">
        <v>200</v>
      </c>
      <c r="H16" s="104">
        <v>1940</v>
      </c>
      <c r="I16" s="104">
        <v>6085</v>
      </c>
      <c r="J16" s="104">
        <v>6984</v>
      </c>
      <c r="K16" s="85"/>
      <c r="L16" s="85"/>
    </row>
    <row r="17" spans="1:12" ht="12.75">
      <c r="A17" s="99" t="s">
        <v>201</v>
      </c>
      <c r="B17" s="104">
        <v>439779</v>
      </c>
      <c r="C17" s="104">
        <v>442306</v>
      </c>
      <c r="D17" s="104">
        <v>446785</v>
      </c>
      <c r="E17" s="104">
        <v>450632</v>
      </c>
      <c r="F17" s="106" t="s">
        <v>96</v>
      </c>
      <c r="G17" s="104">
        <v>3534</v>
      </c>
      <c r="H17" s="104">
        <v>3534</v>
      </c>
      <c r="I17" s="104"/>
      <c r="J17" s="104"/>
      <c r="K17" s="85"/>
      <c r="L17" s="85"/>
    </row>
    <row r="18" spans="1:12" ht="12.75">
      <c r="A18" s="104"/>
      <c r="B18" s="104"/>
      <c r="C18" s="104"/>
      <c r="D18" s="104"/>
      <c r="E18" s="104"/>
      <c r="F18" s="106" t="s">
        <v>202</v>
      </c>
      <c r="G18" s="104">
        <v>185000</v>
      </c>
      <c r="H18" s="104">
        <v>185000</v>
      </c>
      <c r="I18" s="104">
        <v>226096</v>
      </c>
      <c r="J18" s="104">
        <v>226096</v>
      </c>
      <c r="K18" s="85"/>
      <c r="L18" s="85"/>
    </row>
    <row r="19" spans="1:10" ht="12.75">
      <c r="A19" s="104"/>
      <c r="B19" s="104"/>
      <c r="C19" s="104"/>
      <c r="D19" s="104"/>
      <c r="E19" s="104"/>
      <c r="F19" s="106"/>
      <c r="G19" s="104"/>
      <c r="H19" s="104"/>
      <c r="I19" s="104"/>
      <c r="J19" s="104"/>
    </row>
    <row r="20" spans="1:10" ht="13.5" thickBot="1">
      <c r="A20" s="121"/>
      <c r="B20" s="203"/>
      <c r="C20" s="203"/>
      <c r="D20" s="203"/>
      <c r="E20" s="203"/>
      <c r="F20" s="123"/>
      <c r="G20" s="203"/>
      <c r="H20" s="203"/>
      <c r="I20" s="203"/>
      <c r="J20" s="203"/>
    </row>
    <row r="21" spans="1:10" ht="13.5" thickBot="1">
      <c r="A21" s="189" t="s">
        <v>45</v>
      </c>
      <c r="B21" s="189">
        <f>SUM(B7:B20)</f>
        <v>1821502</v>
      </c>
      <c r="C21" s="189">
        <f>SUM(C7:C20)</f>
        <v>1843867</v>
      </c>
      <c r="D21" s="189">
        <f>SUM(D7:D20)</f>
        <v>1910108</v>
      </c>
      <c r="E21" s="189">
        <f>SUM(E7:E20)</f>
        <v>1969945</v>
      </c>
      <c r="F21" s="189" t="s">
        <v>204</v>
      </c>
      <c r="G21" s="189">
        <f>SUM(G7:G20)</f>
        <v>2053025</v>
      </c>
      <c r="H21" s="189">
        <f>SUM(H7:H20)</f>
        <v>2075390</v>
      </c>
      <c r="I21" s="189">
        <f>SUM(I7:I20)</f>
        <v>2117114</v>
      </c>
      <c r="J21" s="189">
        <f>SUM(J7:J20)</f>
        <v>2176951</v>
      </c>
    </row>
    <row r="22" spans="1:5" ht="13.5" thickBot="1">
      <c r="A22" s="189" t="s">
        <v>205</v>
      </c>
      <c r="B22" s="189">
        <v>231523</v>
      </c>
      <c r="C22" s="189">
        <v>231523</v>
      </c>
      <c r="D22" s="189">
        <v>207006</v>
      </c>
      <c r="E22" s="189">
        <v>207006</v>
      </c>
    </row>
    <row r="23" spans="1:5" ht="13.5" thickBot="1">
      <c r="A23" s="193" t="s">
        <v>207</v>
      </c>
      <c r="B23" s="194">
        <v>230229</v>
      </c>
      <c r="C23" s="195">
        <v>230229</v>
      </c>
      <c r="D23" s="195">
        <v>281082</v>
      </c>
      <c r="E23" s="195">
        <v>281082</v>
      </c>
    </row>
  </sheetData>
  <mergeCells count="2">
    <mergeCell ref="H1:J1"/>
    <mergeCell ref="B3:J3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C1">
      <selection activeCell="E17" sqref="E17"/>
    </sheetView>
  </sheetViews>
  <sheetFormatPr defaultColWidth="9.00390625" defaultRowHeight="12.75"/>
  <cols>
    <col min="1" max="1" width="36.375" style="0" customWidth="1"/>
    <col min="2" max="5" width="9.25390625" style="0" customWidth="1"/>
    <col min="6" max="6" width="36.375" style="0" customWidth="1"/>
    <col min="7" max="10" width="9.25390625" style="0" customWidth="1"/>
    <col min="11" max="12" width="10.00390625" style="0" customWidth="1"/>
  </cols>
  <sheetData>
    <row r="1" spans="8:11" ht="12.75">
      <c r="H1" s="369" t="s">
        <v>49</v>
      </c>
      <c r="I1" s="369"/>
      <c r="J1" s="369"/>
      <c r="K1" s="1"/>
    </row>
    <row r="3" ht="12.75">
      <c r="B3" s="87" t="s">
        <v>393</v>
      </c>
    </row>
    <row r="5" spans="11:12" ht="16.5" customHeight="1" thickBot="1">
      <c r="K5" s="176"/>
      <c r="L5" s="176"/>
    </row>
    <row r="6" spans="1:12" ht="24.75" thickBot="1">
      <c r="A6" s="197" t="s">
        <v>40</v>
      </c>
      <c r="B6" s="167" t="s">
        <v>177</v>
      </c>
      <c r="C6" s="198" t="s">
        <v>178</v>
      </c>
      <c r="D6" s="198" t="s">
        <v>391</v>
      </c>
      <c r="E6" s="198" t="s">
        <v>401</v>
      </c>
      <c r="F6" s="199" t="s">
        <v>41</v>
      </c>
      <c r="G6" s="167" t="s">
        <v>177</v>
      </c>
      <c r="H6" s="198" t="s">
        <v>178</v>
      </c>
      <c r="I6" s="198" t="s">
        <v>391</v>
      </c>
      <c r="J6" s="198" t="s">
        <v>401</v>
      </c>
      <c r="K6" s="2"/>
      <c r="L6" s="2"/>
    </row>
    <row r="7" spans="1:12" ht="12.75">
      <c r="A7" s="99" t="s">
        <v>208</v>
      </c>
      <c r="B7" s="201">
        <v>15000</v>
      </c>
      <c r="C7" s="201">
        <v>15000</v>
      </c>
      <c r="D7" s="201">
        <v>21500</v>
      </c>
      <c r="E7" s="201">
        <v>21500</v>
      </c>
      <c r="F7" s="106" t="s">
        <v>190</v>
      </c>
      <c r="G7" s="201">
        <v>18870</v>
      </c>
      <c r="H7" s="201">
        <v>18870</v>
      </c>
      <c r="I7" s="201">
        <v>16718</v>
      </c>
      <c r="J7" s="201">
        <v>16718</v>
      </c>
      <c r="K7" s="2"/>
      <c r="L7" s="2"/>
    </row>
    <row r="8" spans="1:12" ht="12.75">
      <c r="A8" s="99" t="s">
        <v>209</v>
      </c>
      <c r="B8" s="104">
        <v>8318</v>
      </c>
      <c r="C8" s="104">
        <v>8318</v>
      </c>
      <c r="D8" s="104">
        <v>8252</v>
      </c>
      <c r="E8" s="104">
        <v>8252</v>
      </c>
      <c r="F8" s="106" t="s">
        <v>192</v>
      </c>
      <c r="G8" s="104">
        <v>33610</v>
      </c>
      <c r="H8" s="104">
        <v>33610</v>
      </c>
      <c r="I8" s="104">
        <v>11666</v>
      </c>
      <c r="J8" s="104">
        <v>12271</v>
      </c>
      <c r="K8" s="2"/>
      <c r="L8" s="2"/>
    </row>
    <row r="9" spans="1:12" ht="12.75">
      <c r="A9" s="99" t="s">
        <v>191</v>
      </c>
      <c r="B9" s="104">
        <v>79663</v>
      </c>
      <c r="C9" s="104">
        <v>79663</v>
      </c>
      <c r="D9" s="104">
        <v>28900</v>
      </c>
      <c r="E9" s="104">
        <v>28900</v>
      </c>
      <c r="F9" s="106" t="s">
        <v>69</v>
      </c>
      <c r="G9" s="104">
        <v>1467566</v>
      </c>
      <c r="H9" s="104">
        <v>1484486</v>
      </c>
      <c r="I9" s="104">
        <v>98349</v>
      </c>
      <c r="J9" s="104">
        <v>115831</v>
      </c>
      <c r="K9" s="2"/>
      <c r="L9" s="2"/>
    </row>
    <row r="10" spans="1:12" ht="12.75">
      <c r="A10" s="334" t="s">
        <v>329</v>
      </c>
      <c r="B10" s="104">
        <v>100</v>
      </c>
      <c r="C10" s="104">
        <v>100</v>
      </c>
      <c r="D10" s="104">
        <v>0</v>
      </c>
      <c r="E10" s="104">
        <v>0</v>
      </c>
      <c r="F10" s="106" t="s">
        <v>195</v>
      </c>
      <c r="G10" s="104">
        <v>15191</v>
      </c>
      <c r="H10" s="104">
        <v>15191</v>
      </c>
      <c r="I10" s="104">
        <v>6500</v>
      </c>
      <c r="J10" s="104">
        <v>6500</v>
      </c>
      <c r="K10" s="2"/>
      <c r="L10" s="2"/>
    </row>
    <row r="11" spans="1:12" ht="12.75">
      <c r="A11" s="99" t="s">
        <v>193</v>
      </c>
      <c r="B11" s="104">
        <v>255930</v>
      </c>
      <c r="C11" s="104">
        <v>255930</v>
      </c>
      <c r="D11" s="104">
        <v>0</v>
      </c>
      <c r="E11" s="104">
        <v>0</v>
      </c>
      <c r="F11" s="106" t="s">
        <v>197</v>
      </c>
      <c r="G11" s="104">
        <v>0</v>
      </c>
      <c r="H11" s="104">
        <v>0</v>
      </c>
      <c r="I11" s="104">
        <v>11700</v>
      </c>
      <c r="J11" s="104">
        <v>11700</v>
      </c>
      <c r="K11" s="2"/>
      <c r="L11" s="2"/>
    </row>
    <row r="12" spans="1:12" ht="12.75">
      <c r="A12" s="99" t="s">
        <v>194</v>
      </c>
      <c r="B12" s="104">
        <v>5500</v>
      </c>
      <c r="C12" s="104">
        <v>5500</v>
      </c>
      <c r="D12" s="104">
        <v>17800</v>
      </c>
      <c r="E12" s="104">
        <v>17800</v>
      </c>
      <c r="F12" s="106" t="s">
        <v>199</v>
      </c>
      <c r="G12" s="104">
        <v>0</v>
      </c>
      <c r="H12" s="104">
        <v>0</v>
      </c>
      <c r="I12" s="104">
        <v>0</v>
      </c>
      <c r="J12" s="104">
        <v>0</v>
      </c>
      <c r="K12" s="2"/>
      <c r="L12" s="2"/>
    </row>
    <row r="13" spans="1:12" ht="12.75">
      <c r="A13" s="99" t="s">
        <v>196</v>
      </c>
      <c r="B13" s="104">
        <v>0</v>
      </c>
      <c r="C13" s="104">
        <v>0</v>
      </c>
      <c r="D13" s="104">
        <v>0</v>
      </c>
      <c r="E13" s="104">
        <v>0</v>
      </c>
      <c r="F13" s="123" t="s">
        <v>203</v>
      </c>
      <c r="G13" s="104">
        <v>48680</v>
      </c>
      <c r="H13" s="104">
        <v>48680</v>
      </c>
      <c r="I13" s="104">
        <v>56453</v>
      </c>
      <c r="J13" s="104">
        <v>56453</v>
      </c>
      <c r="K13" s="2"/>
      <c r="L13" s="2"/>
    </row>
    <row r="14" spans="1:12" ht="12.75">
      <c r="A14" s="99" t="s">
        <v>198</v>
      </c>
      <c r="B14" s="104">
        <v>0</v>
      </c>
      <c r="C14" s="104">
        <v>0</v>
      </c>
      <c r="D14" s="104">
        <v>0</v>
      </c>
      <c r="E14" s="104">
        <v>0</v>
      </c>
      <c r="F14" s="106"/>
      <c r="G14" s="104"/>
      <c r="H14" s="104"/>
      <c r="I14" s="104"/>
      <c r="J14" s="104"/>
      <c r="K14" s="2"/>
      <c r="L14" s="2"/>
    </row>
    <row r="15" spans="1:12" ht="12.75">
      <c r="A15" s="99" t="s">
        <v>200</v>
      </c>
      <c r="B15" s="104">
        <v>0</v>
      </c>
      <c r="C15" s="104">
        <v>16920</v>
      </c>
      <c r="D15" s="104">
        <v>7770</v>
      </c>
      <c r="E15" s="104">
        <v>25221</v>
      </c>
      <c r="F15" s="104"/>
      <c r="G15" s="104"/>
      <c r="H15" s="104"/>
      <c r="I15" s="104"/>
      <c r="J15" s="104"/>
      <c r="K15" s="2"/>
      <c r="L15" s="2"/>
    </row>
    <row r="16" spans="1:12" ht="12.75">
      <c r="A16" s="99" t="s">
        <v>201</v>
      </c>
      <c r="B16" s="104">
        <v>1173000</v>
      </c>
      <c r="C16" s="104">
        <v>1173000</v>
      </c>
      <c r="D16" s="104">
        <v>13088</v>
      </c>
      <c r="E16" s="104">
        <v>13724</v>
      </c>
      <c r="F16" s="104"/>
      <c r="G16" s="104"/>
      <c r="H16" s="104"/>
      <c r="I16" s="104"/>
      <c r="J16" s="104"/>
      <c r="K16" s="2"/>
      <c r="L16" s="2"/>
    </row>
    <row r="17" spans="1:12" ht="13.5" thickBot="1">
      <c r="A17" s="121"/>
      <c r="B17" s="203"/>
      <c r="C17" s="203"/>
      <c r="D17" s="203"/>
      <c r="E17" s="203"/>
      <c r="G17" s="203"/>
      <c r="H17" s="203"/>
      <c r="I17" s="203"/>
      <c r="J17" s="203"/>
      <c r="K17" s="2"/>
      <c r="L17" s="2"/>
    </row>
    <row r="18" spans="1:12" ht="13.5" thickBot="1">
      <c r="A18" s="189" t="s">
        <v>45</v>
      </c>
      <c r="B18" s="189">
        <f>SUM(B7:B17)</f>
        <v>1537511</v>
      </c>
      <c r="C18" s="189">
        <f>SUM(C7:C17)</f>
        <v>1554431</v>
      </c>
      <c r="D18" s="189">
        <f>SUM(D7:D17)</f>
        <v>97310</v>
      </c>
      <c r="E18" s="189">
        <f>SUM(E7:E17)</f>
        <v>115397</v>
      </c>
      <c r="F18" s="189" t="s">
        <v>204</v>
      </c>
      <c r="G18" s="189">
        <f>SUM(G7:G17)</f>
        <v>1583917</v>
      </c>
      <c r="H18" s="189">
        <f>SUM(H7:H17)</f>
        <v>1600837</v>
      </c>
      <c r="I18" s="189">
        <f>SUM(I7:I17)</f>
        <v>201386</v>
      </c>
      <c r="J18" s="189">
        <f>SUM(J7:J17)</f>
        <v>219473</v>
      </c>
      <c r="K18" s="2"/>
      <c r="L18" s="2"/>
    </row>
    <row r="19" spans="1:12" ht="13.5" thickBot="1">
      <c r="A19" s="189" t="s">
        <v>205</v>
      </c>
      <c r="B19" s="189">
        <v>46406</v>
      </c>
      <c r="C19" s="189">
        <v>46406</v>
      </c>
      <c r="D19" s="189">
        <v>104076</v>
      </c>
      <c r="E19" s="189">
        <v>104076</v>
      </c>
      <c r="K19" s="2"/>
      <c r="L19" s="2"/>
    </row>
    <row r="20" spans="1:12" ht="12.75">
      <c r="A20" s="190" t="s">
        <v>206</v>
      </c>
      <c r="B20" s="191">
        <v>47700</v>
      </c>
      <c r="C20" s="192">
        <v>47700</v>
      </c>
      <c r="D20" s="192">
        <v>30000</v>
      </c>
      <c r="E20" s="192">
        <v>30000</v>
      </c>
      <c r="K20" s="2"/>
      <c r="L20" s="2"/>
    </row>
    <row r="21" spans="11:12" ht="12.75">
      <c r="K21" s="2"/>
      <c r="L21" s="2"/>
    </row>
    <row r="22" spans="11:12" ht="12.75">
      <c r="K22" s="2"/>
      <c r="L22" s="2"/>
    </row>
    <row r="23" spans="1:12" ht="12.7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</row>
    <row r="24" spans="1:12" ht="12.75">
      <c r="A24" s="174"/>
      <c r="B24" s="174"/>
      <c r="C24" s="174"/>
      <c r="D24" s="174"/>
      <c r="E24" s="174"/>
      <c r="F24" s="174"/>
      <c r="G24" s="85"/>
      <c r="H24" s="85"/>
      <c r="I24" s="85"/>
      <c r="J24" s="85"/>
      <c r="K24" s="85"/>
      <c r="L24" s="85"/>
    </row>
    <row r="25" spans="1:12" ht="12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</row>
    <row r="26" spans="1:12" ht="12.7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</row>
  </sheetData>
  <mergeCells count="1">
    <mergeCell ref="H1:J1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4"/>
  <sheetViews>
    <sheetView workbookViewId="0" topLeftCell="A16">
      <selection activeCell="D46" sqref="D46"/>
    </sheetView>
  </sheetViews>
  <sheetFormatPr defaultColWidth="9.00390625" defaultRowHeight="12.75"/>
  <cols>
    <col min="2" max="2" width="9.375" style="0" customWidth="1"/>
    <col min="3" max="3" width="32.625" style="0" customWidth="1"/>
    <col min="4" max="5" width="11.125" style="0" bestFit="1" customWidth="1"/>
    <col min="6" max="6" width="11.125" style="0" customWidth="1"/>
  </cols>
  <sheetData>
    <row r="1" spans="4:5" ht="12.75">
      <c r="D1" s="369" t="s">
        <v>50</v>
      </c>
      <c r="E1" s="369"/>
    </row>
    <row r="3" spans="2:5" ht="12.75">
      <c r="B3" s="370" t="s">
        <v>402</v>
      </c>
      <c r="C3" s="370"/>
      <c r="D3" s="370"/>
      <c r="E3" s="370"/>
    </row>
    <row r="4" spans="2:5" ht="12.75">
      <c r="B4" s="370" t="s">
        <v>51</v>
      </c>
      <c r="C4" s="370"/>
      <c r="D4" s="370"/>
      <c r="E4" s="370"/>
    </row>
    <row r="5" spans="2:5" ht="12.75">
      <c r="B5" s="370" t="s">
        <v>56</v>
      </c>
      <c r="C5" s="370"/>
      <c r="D5" s="370"/>
      <c r="E5" s="370"/>
    </row>
    <row r="6" ht="13.5" thickBot="1"/>
    <row r="7" spans="3:6" ht="15.75" thickBot="1">
      <c r="C7" s="204" t="s">
        <v>25</v>
      </c>
      <c r="D7" s="205" t="s">
        <v>210</v>
      </c>
      <c r="E7" s="205" t="s">
        <v>211</v>
      </c>
      <c r="F7" s="206" t="s">
        <v>395</v>
      </c>
    </row>
    <row r="8" spans="3:6" ht="12.75">
      <c r="C8" s="7" t="s">
        <v>212</v>
      </c>
      <c r="D8" s="8">
        <v>287674</v>
      </c>
      <c r="E8" s="8">
        <v>281839</v>
      </c>
      <c r="F8" s="9">
        <v>283794</v>
      </c>
    </row>
    <row r="9" spans="3:6" ht="12.75">
      <c r="C9" s="10" t="s">
        <v>213</v>
      </c>
      <c r="D9" s="11">
        <v>271246</v>
      </c>
      <c r="E9" s="11">
        <v>274331</v>
      </c>
      <c r="F9" s="12">
        <v>275153</v>
      </c>
    </row>
    <row r="10" spans="3:6" ht="12.75">
      <c r="C10" s="10" t="s">
        <v>214</v>
      </c>
      <c r="D10" s="11">
        <v>735335</v>
      </c>
      <c r="E10" s="11">
        <v>722377</v>
      </c>
      <c r="F10" s="12">
        <v>720856</v>
      </c>
    </row>
    <row r="11" spans="3:6" ht="12.75">
      <c r="C11" s="10" t="s">
        <v>215</v>
      </c>
      <c r="D11" s="11">
        <v>17500</v>
      </c>
      <c r="E11" s="11">
        <v>19700</v>
      </c>
      <c r="F11" s="12">
        <v>19900</v>
      </c>
    </row>
    <row r="12" spans="3:6" ht="12.75">
      <c r="C12" s="10" t="s">
        <v>216</v>
      </c>
      <c r="D12" s="11">
        <v>639466</v>
      </c>
      <c r="E12" s="11">
        <v>636774</v>
      </c>
      <c r="F12" s="12">
        <v>631786</v>
      </c>
    </row>
    <row r="13" spans="3:6" ht="12.75">
      <c r="C13" s="10" t="s">
        <v>217</v>
      </c>
      <c r="D13" s="11">
        <v>500</v>
      </c>
      <c r="E13" s="11">
        <v>400</v>
      </c>
      <c r="F13" s="12">
        <v>450</v>
      </c>
    </row>
    <row r="14" spans="3:6" ht="12.75">
      <c r="C14" s="10" t="s">
        <v>218</v>
      </c>
      <c r="D14" s="11">
        <v>281082</v>
      </c>
      <c r="E14" s="11">
        <v>283009</v>
      </c>
      <c r="F14" s="12">
        <v>269906</v>
      </c>
    </row>
    <row r="15" spans="3:6" ht="13.5" thickBot="1">
      <c r="C15" s="13" t="s">
        <v>44</v>
      </c>
      <c r="D15" s="14">
        <v>47976</v>
      </c>
      <c r="E15" s="14">
        <v>5000</v>
      </c>
      <c r="F15" s="15">
        <v>5000</v>
      </c>
    </row>
    <row r="16" spans="3:6" ht="13.5" thickBot="1">
      <c r="C16" s="207" t="s">
        <v>219</v>
      </c>
      <c r="D16" s="208">
        <f>SUM(D8:D15)</f>
        <v>2280779</v>
      </c>
      <c r="E16" s="208">
        <v>2223430</v>
      </c>
      <c r="F16" s="209">
        <v>2206845</v>
      </c>
    </row>
    <row r="17" spans="3:6" ht="12.75">
      <c r="C17" s="7" t="s">
        <v>220</v>
      </c>
      <c r="D17" s="8">
        <v>955812</v>
      </c>
      <c r="E17" s="8">
        <v>950300</v>
      </c>
      <c r="F17" s="9">
        <v>951700</v>
      </c>
    </row>
    <row r="18" spans="3:6" ht="12.75">
      <c r="C18" s="10" t="s">
        <v>221</v>
      </c>
      <c r="D18" s="11">
        <v>294023</v>
      </c>
      <c r="E18" s="11">
        <v>291907</v>
      </c>
      <c r="F18" s="12">
        <v>294922</v>
      </c>
    </row>
    <row r="19" spans="3:6" ht="12.75">
      <c r="C19" s="10" t="s">
        <v>222</v>
      </c>
      <c r="D19" s="11">
        <v>605292</v>
      </c>
      <c r="E19" s="11">
        <v>568300</v>
      </c>
      <c r="F19" s="12">
        <v>569780</v>
      </c>
    </row>
    <row r="20" spans="3:6" ht="12.75">
      <c r="C20" s="10" t="s">
        <v>223</v>
      </c>
      <c r="D20" s="11">
        <v>27792</v>
      </c>
      <c r="E20" s="11">
        <v>14770</v>
      </c>
      <c r="F20" s="12">
        <v>15510</v>
      </c>
    </row>
    <row r="21" spans="3:6" ht="12.75">
      <c r="C21" s="10" t="s">
        <v>224</v>
      </c>
      <c r="D21" s="11">
        <v>3500</v>
      </c>
      <c r="E21" s="11">
        <v>0</v>
      </c>
      <c r="F21" s="12">
        <v>0</v>
      </c>
    </row>
    <row r="22" spans="3:6" ht="12.75">
      <c r="C22" s="10" t="s">
        <v>331</v>
      </c>
      <c r="D22" s="11">
        <v>24052</v>
      </c>
      <c r="E22" s="11">
        <v>23970</v>
      </c>
      <c r="F22" s="12">
        <v>24050</v>
      </c>
    </row>
    <row r="23" spans="3:6" ht="12.75">
      <c r="C23" s="10" t="s">
        <v>225</v>
      </c>
      <c r="D23" s="11">
        <v>0</v>
      </c>
      <c r="E23" s="11">
        <v>500</v>
      </c>
      <c r="F23" s="12">
        <v>500</v>
      </c>
    </row>
    <row r="24" spans="3:6" ht="12.75">
      <c r="C24" s="10" t="s">
        <v>226</v>
      </c>
      <c r="D24" s="11">
        <v>226096</v>
      </c>
      <c r="E24" s="11">
        <v>265700</v>
      </c>
      <c r="F24" s="12">
        <v>279100</v>
      </c>
    </row>
    <row r="25" spans="3:6" ht="12.75">
      <c r="C25" s="10" t="s">
        <v>227</v>
      </c>
      <c r="D25" s="11">
        <v>19500</v>
      </c>
      <c r="E25" s="11">
        <v>18900</v>
      </c>
      <c r="F25" s="12">
        <v>19500</v>
      </c>
    </row>
    <row r="26" spans="3:6" ht="13.5" thickBot="1">
      <c r="C26" s="13" t="s">
        <v>52</v>
      </c>
      <c r="D26" s="14">
        <v>6984</v>
      </c>
      <c r="E26" s="14">
        <v>1000</v>
      </c>
      <c r="F26" s="15">
        <v>1000</v>
      </c>
    </row>
    <row r="27" spans="3:6" ht="13.5" thickBot="1">
      <c r="C27" s="207" t="s">
        <v>228</v>
      </c>
      <c r="D27" s="208">
        <f>SUM(D17:D26)</f>
        <v>2163051</v>
      </c>
      <c r="E27" s="208">
        <v>2135347</v>
      </c>
      <c r="F27" s="209">
        <v>2156062</v>
      </c>
    </row>
    <row r="28" spans="3:6" ht="12.75">
      <c r="C28" s="7" t="s">
        <v>229</v>
      </c>
      <c r="D28" s="8">
        <v>28900</v>
      </c>
      <c r="E28" s="8">
        <v>12000</v>
      </c>
      <c r="F28" s="9">
        <v>13700</v>
      </c>
    </row>
    <row r="29" spans="3:6" ht="12.75">
      <c r="C29" s="210" t="s">
        <v>230</v>
      </c>
      <c r="D29" s="17">
        <v>0</v>
      </c>
      <c r="E29" s="17">
        <v>22000</v>
      </c>
      <c r="F29" s="211">
        <v>24000</v>
      </c>
    </row>
    <row r="30" spans="3:6" ht="12.75">
      <c r="C30" s="10" t="s">
        <v>396</v>
      </c>
      <c r="D30" s="11">
        <v>13724</v>
      </c>
      <c r="E30" s="11">
        <v>17000</v>
      </c>
      <c r="F30" s="12">
        <v>11000</v>
      </c>
    </row>
    <row r="31" spans="3:6" ht="12.75">
      <c r="C31" s="10" t="s">
        <v>231</v>
      </c>
      <c r="D31" s="11"/>
      <c r="E31" s="11">
        <v>0</v>
      </c>
      <c r="F31" s="12">
        <v>0</v>
      </c>
    </row>
    <row r="32" spans="3:6" ht="12.75">
      <c r="C32" s="10" t="s">
        <v>232</v>
      </c>
      <c r="D32" s="11">
        <v>17800</v>
      </c>
      <c r="E32" s="11">
        <v>0</v>
      </c>
      <c r="F32" s="12">
        <v>0</v>
      </c>
    </row>
    <row r="33" spans="3:6" ht="12.75">
      <c r="C33" s="10" t="s">
        <v>233</v>
      </c>
      <c r="D33" s="11">
        <v>30000</v>
      </c>
      <c r="E33" s="11">
        <v>0</v>
      </c>
      <c r="F33" s="12">
        <v>0</v>
      </c>
    </row>
    <row r="34" spans="3:6" ht="13.5" thickBot="1">
      <c r="C34" s="10" t="s">
        <v>44</v>
      </c>
      <c r="D34" s="11">
        <v>25221</v>
      </c>
      <c r="E34" s="11">
        <v>0</v>
      </c>
      <c r="F34" s="12">
        <v>0</v>
      </c>
    </row>
    <row r="35" spans="3:6" ht="13.5" thickBot="1">
      <c r="C35" s="207" t="s">
        <v>234</v>
      </c>
      <c r="D35" s="208">
        <f>SUM(D28:D34)</f>
        <v>115645</v>
      </c>
      <c r="E35" s="208">
        <v>51000</v>
      </c>
      <c r="F35" s="208">
        <v>48700</v>
      </c>
    </row>
    <row r="36" spans="3:6" ht="12.75">
      <c r="C36" s="7" t="s">
        <v>69</v>
      </c>
      <c r="D36" s="8">
        <v>115831</v>
      </c>
      <c r="E36" s="8">
        <v>55000</v>
      </c>
      <c r="F36" s="9">
        <v>30000</v>
      </c>
    </row>
    <row r="37" spans="3:6" ht="12.75">
      <c r="C37" s="210" t="s">
        <v>192</v>
      </c>
      <c r="D37" s="17">
        <v>12271</v>
      </c>
      <c r="E37" s="17">
        <v>12000</v>
      </c>
      <c r="F37" s="211">
        <v>18000</v>
      </c>
    </row>
    <row r="38" spans="3:6" ht="12.75">
      <c r="C38" s="210" t="s">
        <v>235</v>
      </c>
      <c r="D38" s="17">
        <v>6500</v>
      </c>
      <c r="E38" s="17">
        <v>6000</v>
      </c>
      <c r="F38" s="211">
        <v>0</v>
      </c>
    </row>
    <row r="39" spans="3:6" ht="12.75">
      <c r="C39" s="210" t="s">
        <v>236</v>
      </c>
      <c r="D39" s="17">
        <v>11700</v>
      </c>
      <c r="E39" s="17">
        <v>6000</v>
      </c>
      <c r="F39" s="211">
        <v>6600</v>
      </c>
    </row>
    <row r="40" spans="3:6" ht="12.75">
      <c r="C40" s="10" t="s">
        <v>237</v>
      </c>
      <c r="D40" s="11">
        <v>56453</v>
      </c>
      <c r="E40" s="11">
        <v>44683</v>
      </c>
      <c r="F40" s="12">
        <v>31683</v>
      </c>
    </row>
    <row r="41" spans="3:6" ht="13.5" thickBot="1">
      <c r="C41" s="13" t="s">
        <v>238</v>
      </c>
      <c r="D41" s="14">
        <v>16718</v>
      </c>
      <c r="E41" s="14">
        <v>15400</v>
      </c>
      <c r="F41" s="15">
        <v>13200</v>
      </c>
    </row>
    <row r="42" spans="3:6" ht="13.5" thickBot="1">
      <c r="C42" s="207" t="s">
        <v>239</v>
      </c>
      <c r="D42" s="208">
        <f>SUM(D36:D41)</f>
        <v>219473</v>
      </c>
      <c r="E42" s="208">
        <v>139083</v>
      </c>
      <c r="F42" s="209">
        <v>99483</v>
      </c>
    </row>
    <row r="43" spans="3:6" ht="13.5" thickBot="1">
      <c r="C43" s="212" t="s">
        <v>53</v>
      </c>
      <c r="D43" s="213">
        <f>D16+D35</f>
        <v>2396424</v>
      </c>
      <c r="E43" s="213">
        <v>2274430</v>
      </c>
      <c r="F43" s="214">
        <v>2255545</v>
      </c>
    </row>
    <row r="44" spans="3:6" ht="13.5" thickBot="1">
      <c r="C44" s="212" t="s">
        <v>20</v>
      </c>
      <c r="D44" s="213">
        <f>D27+D42</f>
        <v>2382524</v>
      </c>
      <c r="E44" s="213">
        <v>2274430</v>
      </c>
      <c r="F44" s="214">
        <v>2255545</v>
      </c>
    </row>
  </sheetData>
  <mergeCells count="4">
    <mergeCell ref="B3:E3"/>
    <mergeCell ref="B4:E4"/>
    <mergeCell ref="B5:E5"/>
    <mergeCell ref="D1:E1"/>
  </mergeCells>
  <printOptions/>
  <pageMargins left="0.75" right="0.75" top="1" bottom="1" header="0.5" footer="0.5"/>
  <pageSetup horizontalDpi="120" verticalDpi="12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5"/>
  <sheetViews>
    <sheetView workbookViewId="0" topLeftCell="H7">
      <selection activeCell="AE6" sqref="AE6:AF6"/>
    </sheetView>
  </sheetViews>
  <sheetFormatPr defaultColWidth="9.00390625" defaultRowHeight="12.75"/>
  <cols>
    <col min="1" max="1" width="4.625" style="0" customWidth="1"/>
    <col min="2" max="2" width="21.125" style="0" customWidth="1"/>
    <col min="3" max="33" width="7.125" style="0" customWidth="1"/>
    <col min="34" max="34" width="7.875" style="0" customWidth="1"/>
  </cols>
  <sheetData>
    <row r="1" spans="2:34" ht="12.7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 t="s">
        <v>0</v>
      </c>
      <c r="AB1" s="120"/>
      <c r="AC1" s="120"/>
      <c r="AD1" s="120"/>
      <c r="AE1" s="120"/>
      <c r="AF1" s="120"/>
      <c r="AG1" s="120"/>
      <c r="AH1" s="120"/>
    </row>
    <row r="2" spans="2:34" ht="12.75">
      <c r="B2" s="380" t="s">
        <v>376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177"/>
      <c r="AC2" s="177"/>
      <c r="AD2" s="216"/>
      <c r="AE2" s="216"/>
      <c r="AF2" s="216"/>
      <c r="AG2" s="216"/>
      <c r="AH2" s="216"/>
    </row>
    <row r="3" spans="2:34" ht="12.75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 t="s">
        <v>1</v>
      </c>
      <c r="AE3" s="216"/>
      <c r="AF3" s="216"/>
      <c r="AG3" s="216"/>
      <c r="AH3" s="216"/>
    </row>
    <row r="4" spans="2:34" ht="13.5" thickBot="1">
      <c r="B4" s="216"/>
      <c r="C4" s="237" t="s">
        <v>377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8"/>
      <c r="AE4" s="238"/>
      <c r="AF4" s="238"/>
      <c r="AG4" s="216"/>
      <c r="AH4" s="216"/>
    </row>
    <row r="5" spans="1:34" ht="38.25" customHeight="1" thickBot="1">
      <c r="A5" s="374" t="s">
        <v>273</v>
      </c>
      <c r="B5" s="134" t="s">
        <v>2</v>
      </c>
      <c r="C5" s="381" t="s">
        <v>61</v>
      </c>
      <c r="D5" s="382"/>
      <c r="E5" s="383"/>
      <c r="F5" s="381" t="s">
        <v>3</v>
      </c>
      <c r="G5" s="382"/>
      <c r="H5" s="383"/>
      <c r="I5" s="371" t="s">
        <v>279</v>
      </c>
      <c r="J5" s="372"/>
      <c r="K5" s="384"/>
      <c r="L5" s="371" t="s">
        <v>274</v>
      </c>
      <c r="M5" s="372"/>
      <c r="N5" s="384"/>
      <c r="O5" s="371" t="s">
        <v>280</v>
      </c>
      <c r="P5" s="372"/>
      <c r="Q5" s="384"/>
      <c r="R5" s="371" t="s">
        <v>4</v>
      </c>
      <c r="S5" s="372"/>
      <c r="T5" s="385"/>
      <c r="U5" s="371" t="s">
        <v>5</v>
      </c>
      <c r="V5" s="372"/>
      <c r="W5" s="373"/>
      <c r="X5" s="371" t="s">
        <v>275</v>
      </c>
      <c r="Y5" s="372"/>
      <c r="Z5" s="373"/>
      <c r="AA5" s="371" t="s">
        <v>281</v>
      </c>
      <c r="AB5" s="372"/>
      <c r="AC5" s="373"/>
      <c r="AD5" s="376" t="s">
        <v>6</v>
      </c>
      <c r="AE5" s="377"/>
      <c r="AF5" s="373"/>
      <c r="AG5" s="378" t="s">
        <v>379</v>
      </c>
      <c r="AH5" s="224"/>
    </row>
    <row r="6" spans="1:34" ht="34.5" thickBot="1">
      <c r="A6" s="375"/>
      <c r="B6" s="135"/>
      <c r="C6" s="361" t="s">
        <v>378</v>
      </c>
      <c r="D6" s="361" t="s">
        <v>406</v>
      </c>
      <c r="E6" s="361" t="s">
        <v>404</v>
      </c>
      <c r="F6" s="361" t="s">
        <v>378</v>
      </c>
      <c r="G6" s="361" t="s">
        <v>406</v>
      </c>
      <c r="H6" s="361" t="s">
        <v>404</v>
      </c>
      <c r="I6" s="361" t="s">
        <v>378</v>
      </c>
      <c r="J6" s="361" t="s">
        <v>406</v>
      </c>
      <c r="K6" s="361" t="s">
        <v>404</v>
      </c>
      <c r="L6" s="361" t="s">
        <v>378</v>
      </c>
      <c r="M6" s="361" t="s">
        <v>406</v>
      </c>
      <c r="N6" s="361" t="s">
        <v>404</v>
      </c>
      <c r="O6" s="361" t="s">
        <v>378</v>
      </c>
      <c r="P6" s="361" t="s">
        <v>406</v>
      </c>
      <c r="Q6" s="361" t="s">
        <v>404</v>
      </c>
      <c r="R6" s="361" t="s">
        <v>378</v>
      </c>
      <c r="S6" s="361" t="s">
        <v>406</v>
      </c>
      <c r="T6" s="361" t="s">
        <v>404</v>
      </c>
      <c r="U6" s="361" t="s">
        <v>378</v>
      </c>
      <c r="V6" s="361" t="s">
        <v>406</v>
      </c>
      <c r="W6" s="361" t="s">
        <v>404</v>
      </c>
      <c r="X6" s="361" t="s">
        <v>378</v>
      </c>
      <c r="Y6" s="361" t="s">
        <v>406</v>
      </c>
      <c r="Z6" s="361" t="s">
        <v>404</v>
      </c>
      <c r="AA6" s="361" t="s">
        <v>378</v>
      </c>
      <c r="AB6" s="361" t="s">
        <v>406</v>
      </c>
      <c r="AC6" s="361" t="s">
        <v>404</v>
      </c>
      <c r="AD6" s="361" t="s">
        <v>378</v>
      </c>
      <c r="AE6" s="361" t="s">
        <v>406</v>
      </c>
      <c r="AF6" s="361" t="s">
        <v>404</v>
      </c>
      <c r="AG6" s="379"/>
      <c r="AH6" s="224"/>
    </row>
    <row r="7" spans="1:34" ht="13.5" thickBot="1">
      <c r="A7" s="337" t="s">
        <v>339</v>
      </c>
      <c r="B7" s="136" t="s">
        <v>7</v>
      </c>
      <c r="C7" s="360">
        <v>55187</v>
      </c>
      <c r="D7" s="137">
        <v>48586</v>
      </c>
      <c r="E7" s="137">
        <v>48586</v>
      </c>
      <c r="F7" s="137">
        <v>17555</v>
      </c>
      <c r="G7" s="137">
        <v>15364</v>
      </c>
      <c r="H7" s="137">
        <v>15364</v>
      </c>
      <c r="I7" s="137">
        <v>13010</v>
      </c>
      <c r="J7" s="137">
        <v>12080</v>
      </c>
      <c r="K7" s="137">
        <v>12080</v>
      </c>
      <c r="L7" s="137"/>
      <c r="M7" s="137"/>
      <c r="N7" s="137"/>
      <c r="O7" s="137"/>
      <c r="P7" s="137"/>
      <c r="Q7" s="137"/>
      <c r="R7" s="138">
        <f>C7+F7+I7+L7+O7</f>
        <v>85752</v>
      </c>
      <c r="S7" s="138">
        <f>D7+G7+J7+M7+P7</f>
        <v>76030</v>
      </c>
      <c r="T7" s="138">
        <f>E7+H7+K7+N7+Q7</f>
        <v>76030</v>
      </c>
      <c r="U7" s="137"/>
      <c r="V7" s="137"/>
      <c r="W7" s="137"/>
      <c r="X7" s="137"/>
      <c r="Y7" s="137"/>
      <c r="Z7" s="137"/>
      <c r="AA7" s="139"/>
      <c r="AB7" s="139"/>
      <c r="AC7" s="139"/>
      <c r="AD7" s="140">
        <f>R7+AA7+U7+X7</f>
        <v>85752</v>
      </c>
      <c r="AE7" s="140">
        <f>S7+AB7+V7+Y7</f>
        <v>76030</v>
      </c>
      <c r="AF7" s="140">
        <f>T7+AC7+W7+Z7</f>
        <v>76030</v>
      </c>
      <c r="AG7" s="236">
        <v>85752</v>
      </c>
      <c r="AH7" s="219"/>
    </row>
    <row r="8" spans="1:34" ht="13.5" thickBot="1">
      <c r="A8" s="338" t="s">
        <v>340</v>
      </c>
      <c r="B8" s="90" t="s">
        <v>8</v>
      </c>
      <c r="C8" s="86">
        <v>153729</v>
      </c>
      <c r="D8" s="86">
        <v>146832</v>
      </c>
      <c r="E8" s="86">
        <v>146832</v>
      </c>
      <c r="F8" s="86">
        <v>49404</v>
      </c>
      <c r="G8" s="86">
        <v>46978</v>
      </c>
      <c r="H8" s="86">
        <v>46978</v>
      </c>
      <c r="I8" s="86">
        <v>43525</v>
      </c>
      <c r="J8" s="86">
        <v>48398</v>
      </c>
      <c r="K8" s="86">
        <v>48398</v>
      </c>
      <c r="L8" s="153"/>
      <c r="M8" s="153"/>
      <c r="N8" s="153"/>
      <c r="O8" s="153"/>
      <c r="P8" s="153"/>
      <c r="Q8" s="153"/>
      <c r="R8" s="138">
        <f aca="true" t="shared" si="0" ref="R8:R32">C8+F8+I8+L8+O8</f>
        <v>246658</v>
      </c>
      <c r="S8" s="138">
        <f aca="true" t="shared" si="1" ref="S8:T32">D8+G8+J8+M8+P8</f>
        <v>242208</v>
      </c>
      <c r="T8" s="138">
        <f t="shared" si="1"/>
        <v>242208</v>
      </c>
      <c r="U8" s="153"/>
      <c r="V8" s="153"/>
      <c r="W8" s="153"/>
      <c r="X8" s="153"/>
      <c r="Y8" s="153"/>
      <c r="Z8" s="153"/>
      <c r="AA8" s="141"/>
      <c r="AB8" s="141"/>
      <c r="AC8" s="141"/>
      <c r="AD8" s="140">
        <f aca="true" t="shared" si="2" ref="AD8:AD13">R8+AA8+U8+X8</f>
        <v>246658</v>
      </c>
      <c r="AE8" s="140">
        <f aca="true" t="shared" si="3" ref="AE8:AF32">S8+AB8+V8+Y8</f>
        <v>242208</v>
      </c>
      <c r="AF8" s="140">
        <f t="shared" si="3"/>
        <v>242208</v>
      </c>
      <c r="AG8" s="236">
        <v>246658</v>
      </c>
      <c r="AH8" s="219"/>
    </row>
    <row r="9" spans="1:34" ht="13.5" thickBot="1">
      <c r="A9" s="338" t="s">
        <v>341</v>
      </c>
      <c r="B9" s="90" t="s">
        <v>9</v>
      </c>
      <c r="C9" s="86">
        <v>21844</v>
      </c>
      <c r="D9" s="86">
        <v>16708</v>
      </c>
      <c r="E9" s="86">
        <v>16708</v>
      </c>
      <c r="F9" s="86">
        <v>5889</v>
      </c>
      <c r="G9" s="86">
        <v>5242</v>
      </c>
      <c r="H9" s="86">
        <v>5242</v>
      </c>
      <c r="I9" s="86">
        <v>9878</v>
      </c>
      <c r="J9" s="86">
        <v>1885</v>
      </c>
      <c r="K9" s="86">
        <v>1885</v>
      </c>
      <c r="L9" s="153"/>
      <c r="M9" s="153"/>
      <c r="N9" s="153"/>
      <c r="O9" s="153"/>
      <c r="P9" s="153"/>
      <c r="Q9" s="153"/>
      <c r="R9" s="138">
        <f t="shared" si="0"/>
        <v>37611</v>
      </c>
      <c r="S9" s="138">
        <f t="shared" si="1"/>
        <v>23835</v>
      </c>
      <c r="T9" s="138">
        <f t="shared" si="1"/>
        <v>23835</v>
      </c>
      <c r="U9" s="153"/>
      <c r="V9" s="153"/>
      <c r="W9" s="153"/>
      <c r="X9" s="153"/>
      <c r="Y9" s="153"/>
      <c r="Z9" s="153"/>
      <c r="AA9" s="141"/>
      <c r="AB9" s="141"/>
      <c r="AC9" s="141"/>
      <c r="AD9" s="140">
        <f t="shared" si="2"/>
        <v>37611</v>
      </c>
      <c r="AE9" s="140">
        <f t="shared" si="3"/>
        <v>23835</v>
      </c>
      <c r="AF9" s="140">
        <f t="shared" si="3"/>
        <v>23835</v>
      </c>
      <c r="AG9" s="236">
        <v>37611</v>
      </c>
      <c r="AH9" s="219"/>
    </row>
    <row r="10" spans="1:34" ht="13.5" thickBot="1">
      <c r="A10" s="338" t="s">
        <v>342</v>
      </c>
      <c r="B10" s="90" t="s">
        <v>10</v>
      </c>
      <c r="C10" s="86">
        <v>63210</v>
      </c>
      <c r="D10" s="86">
        <v>64823</v>
      </c>
      <c r="E10" s="86">
        <v>64823</v>
      </c>
      <c r="F10" s="86">
        <v>20183</v>
      </c>
      <c r="G10" s="86">
        <v>20773</v>
      </c>
      <c r="H10" s="86">
        <v>20773</v>
      </c>
      <c r="I10" s="86">
        <v>12349</v>
      </c>
      <c r="J10" s="86">
        <v>10894</v>
      </c>
      <c r="K10" s="86">
        <v>10894</v>
      </c>
      <c r="L10" s="153"/>
      <c r="M10" s="153"/>
      <c r="N10" s="153"/>
      <c r="O10" s="153"/>
      <c r="P10" s="153"/>
      <c r="Q10" s="153"/>
      <c r="R10" s="138">
        <f t="shared" si="0"/>
        <v>95742</v>
      </c>
      <c r="S10" s="138">
        <f t="shared" si="1"/>
        <v>96490</v>
      </c>
      <c r="T10" s="138">
        <f t="shared" si="1"/>
        <v>96490</v>
      </c>
      <c r="U10" s="153">
        <v>3731</v>
      </c>
      <c r="V10" s="153"/>
      <c r="W10" s="153">
        <v>3058</v>
      </c>
      <c r="X10" s="153"/>
      <c r="Y10" s="153"/>
      <c r="Z10" s="153"/>
      <c r="AA10" s="141"/>
      <c r="AB10" s="141"/>
      <c r="AC10" s="141"/>
      <c r="AD10" s="140">
        <f t="shared" si="2"/>
        <v>99473</v>
      </c>
      <c r="AE10" s="140">
        <f t="shared" si="3"/>
        <v>96490</v>
      </c>
      <c r="AF10" s="140">
        <f t="shared" si="3"/>
        <v>99548</v>
      </c>
      <c r="AG10" s="236">
        <v>99473</v>
      </c>
      <c r="AH10" s="219"/>
    </row>
    <row r="11" spans="1:34" ht="13.5" thickBot="1">
      <c r="A11" s="338" t="s">
        <v>343</v>
      </c>
      <c r="B11" s="90" t="s">
        <v>11</v>
      </c>
      <c r="C11" s="86">
        <v>13627</v>
      </c>
      <c r="D11" s="86">
        <v>13715</v>
      </c>
      <c r="E11" s="86">
        <v>13715</v>
      </c>
      <c r="F11" s="86">
        <v>4355</v>
      </c>
      <c r="G11" s="86">
        <v>4486</v>
      </c>
      <c r="H11" s="86">
        <v>4486</v>
      </c>
      <c r="I11" s="86">
        <v>18480</v>
      </c>
      <c r="J11" s="86">
        <v>26260</v>
      </c>
      <c r="K11" s="86">
        <v>26260</v>
      </c>
      <c r="L11" s="153"/>
      <c r="M11" s="153"/>
      <c r="N11" s="153"/>
      <c r="O11" s="153"/>
      <c r="P11" s="153"/>
      <c r="Q11" s="153"/>
      <c r="R11" s="138">
        <f t="shared" si="0"/>
        <v>36462</v>
      </c>
      <c r="S11" s="138">
        <f t="shared" si="1"/>
        <v>44461</v>
      </c>
      <c r="T11" s="138">
        <f t="shared" si="1"/>
        <v>44461</v>
      </c>
      <c r="U11" s="153"/>
      <c r="V11" s="153"/>
      <c r="W11" s="153"/>
      <c r="X11" s="153"/>
      <c r="Y11" s="153"/>
      <c r="Z11" s="153"/>
      <c r="AA11" s="141"/>
      <c r="AB11" s="141"/>
      <c r="AC11" s="141"/>
      <c r="AD11" s="140">
        <f t="shared" si="2"/>
        <v>36462</v>
      </c>
      <c r="AE11" s="140">
        <f t="shared" si="3"/>
        <v>44461</v>
      </c>
      <c r="AF11" s="140">
        <f t="shared" si="3"/>
        <v>44461</v>
      </c>
      <c r="AG11" s="236">
        <v>36462</v>
      </c>
      <c r="AH11" s="219"/>
    </row>
    <row r="12" spans="1:34" ht="13.5" thickBot="1">
      <c r="A12" s="339" t="s">
        <v>344</v>
      </c>
      <c r="B12" s="143" t="s">
        <v>12</v>
      </c>
      <c r="C12" s="144">
        <v>65998</v>
      </c>
      <c r="D12" s="144">
        <v>61654</v>
      </c>
      <c r="E12" s="144">
        <v>61654</v>
      </c>
      <c r="F12" s="144">
        <v>21766</v>
      </c>
      <c r="G12" s="144">
        <v>19772</v>
      </c>
      <c r="H12" s="144">
        <v>19772</v>
      </c>
      <c r="I12" s="144">
        <v>66496</v>
      </c>
      <c r="J12" s="144">
        <v>57358</v>
      </c>
      <c r="K12" s="144">
        <v>65560</v>
      </c>
      <c r="L12" s="217"/>
      <c r="M12" s="217"/>
      <c r="N12" s="217"/>
      <c r="O12" s="217"/>
      <c r="P12" s="217"/>
      <c r="Q12" s="217"/>
      <c r="R12" s="138">
        <f t="shared" si="0"/>
        <v>154260</v>
      </c>
      <c r="S12" s="138">
        <f t="shared" si="1"/>
        <v>138784</v>
      </c>
      <c r="T12" s="138">
        <f t="shared" si="1"/>
        <v>146986</v>
      </c>
      <c r="U12" s="217">
        <v>350</v>
      </c>
      <c r="V12" s="217"/>
      <c r="W12" s="217"/>
      <c r="X12" s="217"/>
      <c r="Y12" s="217"/>
      <c r="Z12" s="217"/>
      <c r="AA12" s="145"/>
      <c r="AB12" s="145"/>
      <c r="AC12" s="145"/>
      <c r="AD12" s="140">
        <f t="shared" si="2"/>
        <v>154610</v>
      </c>
      <c r="AE12" s="140">
        <f t="shared" si="3"/>
        <v>138784</v>
      </c>
      <c r="AF12" s="140">
        <f t="shared" si="3"/>
        <v>146986</v>
      </c>
      <c r="AG12" s="236">
        <v>154610</v>
      </c>
      <c r="AH12" s="219"/>
    </row>
    <row r="13" spans="1:36" ht="13.5" thickBot="1">
      <c r="A13" s="340" t="s">
        <v>339</v>
      </c>
      <c r="B13" s="147" t="s">
        <v>13</v>
      </c>
      <c r="C13" s="137">
        <f aca="true" t="shared" si="4" ref="C13:Q13">SUM(C7:C12)</f>
        <v>373595</v>
      </c>
      <c r="D13" s="137">
        <f t="shared" si="4"/>
        <v>352318</v>
      </c>
      <c r="E13" s="137">
        <f t="shared" si="4"/>
        <v>352318</v>
      </c>
      <c r="F13" s="137">
        <f t="shared" si="4"/>
        <v>119152</v>
      </c>
      <c r="G13" s="137">
        <f t="shared" si="4"/>
        <v>112615</v>
      </c>
      <c r="H13" s="137">
        <f t="shared" si="4"/>
        <v>112615</v>
      </c>
      <c r="I13" s="137">
        <f t="shared" si="4"/>
        <v>163738</v>
      </c>
      <c r="J13" s="137">
        <f t="shared" si="4"/>
        <v>156875</v>
      </c>
      <c r="K13" s="137">
        <f t="shared" si="4"/>
        <v>165077</v>
      </c>
      <c r="L13" s="137">
        <f t="shared" si="4"/>
        <v>0</v>
      </c>
      <c r="M13" s="137">
        <f t="shared" si="4"/>
        <v>0</v>
      </c>
      <c r="N13" s="137">
        <f t="shared" si="4"/>
        <v>0</v>
      </c>
      <c r="O13" s="137">
        <f t="shared" si="4"/>
        <v>0</v>
      </c>
      <c r="P13" s="137">
        <f t="shared" si="4"/>
        <v>0</v>
      </c>
      <c r="Q13" s="137">
        <f t="shared" si="4"/>
        <v>0</v>
      </c>
      <c r="R13" s="138">
        <f t="shared" si="0"/>
        <v>656485</v>
      </c>
      <c r="S13" s="138">
        <f t="shared" si="1"/>
        <v>621808</v>
      </c>
      <c r="T13" s="138">
        <f t="shared" si="1"/>
        <v>630010</v>
      </c>
      <c r="U13" s="137">
        <f aca="true" t="shared" si="5" ref="U13:AC13">SUM(U7:U12)</f>
        <v>4081</v>
      </c>
      <c r="V13" s="137">
        <f t="shared" si="5"/>
        <v>0</v>
      </c>
      <c r="W13" s="137">
        <f t="shared" si="5"/>
        <v>3058</v>
      </c>
      <c r="X13" s="137">
        <f t="shared" si="5"/>
        <v>0</v>
      </c>
      <c r="Y13" s="137">
        <f t="shared" si="5"/>
        <v>0</v>
      </c>
      <c r="Z13" s="137">
        <f t="shared" si="5"/>
        <v>0</v>
      </c>
      <c r="AA13" s="137">
        <f t="shared" si="5"/>
        <v>0</v>
      </c>
      <c r="AB13" s="137">
        <f t="shared" si="5"/>
        <v>0</v>
      </c>
      <c r="AC13" s="137">
        <f t="shared" si="5"/>
        <v>0</v>
      </c>
      <c r="AD13" s="140">
        <f t="shared" si="2"/>
        <v>660566</v>
      </c>
      <c r="AE13" s="140">
        <f t="shared" si="3"/>
        <v>621808</v>
      </c>
      <c r="AF13" s="140">
        <f t="shared" si="3"/>
        <v>633068</v>
      </c>
      <c r="AG13" s="148">
        <f>SUM(AG7:AG12)</f>
        <v>660566</v>
      </c>
      <c r="AH13" s="219"/>
      <c r="AI13">
        <f>SUM(AD7:AD12)</f>
        <v>660566</v>
      </c>
      <c r="AJ13">
        <f>SUM(AF7:AF12)</f>
        <v>633068</v>
      </c>
    </row>
    <row r="14" spans="1:36" ht="13.5" thickBot="1">
      <c r="A14" s="338"/>
      <c r="B14" s="149"/>
      <c r="C14" s="86"/>
      <c r="D14" s="86"/>
      <c r="E14" s="86"/>
      <c r="F14" s="86"/>
      <c r="G14" s="86"/>
      <c r="H14" s="86"/>
      <c r="I14" s="86"/>
      <c r="J14" s="86"/>
      <c r="K14" s="86"/>
      <c r="L14" s="153"/>
      <c r="M14" s="153"/>
      <c r="N14" s="153"/>
      <c r="O14" s="153"/>
      <c r="P14" s="153"/>
      <c r="Q14" s="153"/>
      <c r="R14" s="138"/>
      <c r="S14" s="138"/>
      <c r="T14" s="138"/>
      <c r="U14" s="153"/>
      <c r="V14" s="153"/>
      <c r="W14" s="153"/>
      <c r="X14" s="153"/>
      <c r="Y14" s="153"/>
      <c r="Z14" s="153"/>
      <c r="AA14" s="141"/>
      <c r="AB14" s="141"/>
      <c r="AC14" s="141"/>
      <c r="AD14" s="140"/>
      <c r="AE14" s="140"/>
      <c r="AF14" s="140"/>
      <c r="AG14" s="142"/>
      <c r="AH14" s="219"/>
      <c r="AI14">
        <f>SUM(R7:R12)</f>
        <v>656485</v>
      </c>
      <c r="AJ14">
        <f>SUM(T7:T12)</f>
        <v>630010</v>
      </c>
    </row>
    <row r="15" spans="1:34" ht="13.5" thickBot="1">
      <c r="A15" s="338" t="s">
        <v>334</v>
      </c>
      <c r="B15" s="149" t="s">
        <v>14</v>
      </c>
      <c r="C15" s="86">
        <v>76616</v>
      </c>
      <c r="D15" s="86">
        <v>75505</v>
      </c>
      <c r="E15" s="86">
        <v>78529</v>
      </c>
      <c r="F15" s="86">
        <v>24094</v>
      </c>
      <c r="G15" s="86">
        <v>23785</v>
      </c>
      <c r="H15" s="86">
        <v>24349</v>
      </c>
      <c r="I15" s="86">
        <v>23217</v>
      </c>
      <c r="J15" s="86">
        <v>17005</v>
      </c>
      <c r="K15" s="86">
        <v>21397</v>
      </c>
      <c r="L15" s="153">
        <v>400</v>
      </c>
      <c r="M15" s="153">
        <v>390</v>
      </c>
      <c r="N15" s="153">
        <v>390</v>
      </c>
      <c r="O15" s="153"/>
      <c r="P15" s="153"/>
      <c r="Q15" s="153"/>
      <c r="R15" s="138">
        <f t="shared" si="0"/>
        <v>124327</v>
      </c>
      <c r="S15" s="138">
        <f t="shared" si="1"/>
        <v>116685</v>
      </c>
      <c r="T15" s="138">
        <f t="shared" si="1"/>
        <v>124665</v>
      </c>
      <c r="U15" s="153"/>
      <c r="V15" s="153"/>
      <c r="W15" s="153">
        <v>11787</v>
      </c>
      <c r="X15" s="153"/>
      <c r="Y15" s="153"/>
      <c r="Z15" s="153"/>
      <c r="AA15" s="141"/>
      <c r="AB15" s="141"/>
      <c r="AC15" s="141"/>
      <c r="AD15" s="140">
        <f>R15+AA15+U15+X15</f>
        <v>124327</v>
      </c>
      <c r="AE15" s="140">
        <f t="shared" si="3"/>
        <v>116685</v>
      </c>
      <c r="AF15" s="140">
        <f t="shared" si="3"/>
        <v>136452</v>
      </c>
      <c r="AG15" s="142">
        <v>124327</v>
      </c>
      <c r="AH15" s="219"/>
    </row>
    <row r="16" spans="1:34" ht="13.5" thickBot="1">
      <c r="A16" s="338"/>
      <c r="B16" s="149" t="s">
        <v>276</v>
      </c>
      <c r="C16" s="86"/>
      <c r="D16" s="86"/>
      <c r="E16" s="86"/>
      <c r="F16" s="86"/>
      <c r="G16" s="86"/>
      <c r="H16" s="86"/>
      <c r="I16" s="86"/>
      <c r="J16" s="86"/>
      <c r="K16" s="86"/>
      <c r="L16" s="153">
        <v>400</v>
      </c>
      <c r="M16" s="153">
        <v>390</v>
      </c>
      <c r="N16" s="153">
        <v>390</v>
      </c>
      <c r="O16" s="153"/>
      <c r="P16" s="153"/>
      <c r="Q16" s="153"/>
      <c r="R16" s="138">
        <f t="shared" si="0"/>
        <v>400</v>
      </c>
      <c r="S16" s="138">
        <f t="shared" si="1"/>
        <v>390</v>
      </c>
      <c r="T16" s="138">
        <f t="shared" si="1"/>
        <v>390</v>
      </c>
      <c r="U16" s="153"/>
      <c r="V16" s="153"/>
      <c r="W16" s="153"/>
      <c r="X16" s="153"/>
      <c r="Y16" s="153"/>
      <c r="Z16" s="153"/>
      <c r="AA16" s="141"/>
      <c r="AB16" s="141"/>
      <c r="AC16" s="141"/>
      <c r="AD16" s="140">
        <f>R16+AA16+U16+X16</f>
        <v>400</v>
      </c>
      <c r="AE16" s="140">
        <f t="shared" si="3"/>
        <v>390</v>
      </c>
      <c r="AF16" s="140">
        <f t="shared" si="3"/>
        <v>390</v>
      </c>
      <c r="AG16" s="142">
        <v>400</v>
      </c>
      <c r="AH16" s="219"/>
    </row>
    <row r="17" spans="1:34" ht="13.5" thickBot="1">
      <c r="A17" s="338"/>
      <c r="B17" s="149"/>
      <c r="C17" s="86"/>
      <c r="D17" s="86"/>
      <c r="E17" s="86"/>
      <c r="F17" s="86"/>
      <c r="G17" s="86"/>
      <c r="H17" s="86"/>
      <c r="I17" s="86"/>
      <c r="J17" s="86"/>
      <c r="K17" s="86"/>
      <c r="L17" s="153"/>
      <c r="M17" s="153"/>
      <c r="N17" s="153"/>
      <c r="O17" s="153"/>
      <c r="P17" s="153"/>
      <c r="Q17" s="153"/>
      <c r="R17" s="138"/>
      <c r="S17" s="138"/>
      <c r="T17" s="138"/>
      <c r="U17" s="153"/>
      <c r="V17" s="153"/>
      <c r="W17" s="153"/>
      <c r="X17" s="153"/>
      <c r="Y17" s="153"/>
      <c r="Z17" s="153"/>
      <c r="AA17" s="141"/>
      <c r="AB17" s="141"/>
      <c r="AC17" s="141"/>
      <c r="AD17" s="140"/>
      <c r="AE17" s="140"/>
      <c r="AF17" s="140"/>
      <c r="AG17" s="142"/>
      <c r="AH17" s="219"/>
    </row>
    <row r="18" spans="1:34" ht="13.5" thickBot="1">
      <c r="A18" s="338" t="s">
        <v>335</v>
      </c>
      <c r="B18" s="149" t="s">
        <v>15</v>
      </c>
      <c r="C18" s="86">
        <v>262979</v>
      </c>
      <c r="D18" s="86">
        <v>286200</v>
      </c>
      <c r="E18" s="86">
        <v>286200</v>
      </c>
      <c r="F18" s="86">
        <v>76100</v>
      </c>
      <c r="G18" s="86">
        <v>81100</v>
      </c>
      <c r="H18" s="86">
        <v>81100</v>
      </c>
      <c r="I18" s="86">
        <v>226951</v>
      </c>
      <c r="J18" s="86">
        <v>266475</v>
      </c>
      <c r="K18" s="86">
        <v>269082</v>
      </c>
      <c r="L18" s="153"/>
      <c r="M18" s="153"/>
      <c r="N18" s="153"/>
      <c r="O18" s="153"/>
      <c r="P18" s="153"/>
      <c r="Q18" s="153"/>
      <c r="R18" s="138">
        <f t="shared" si="0"/>
        <v>566030</v>
      </c>
      <c r="S18" s="138">
        <f t="shared" si="1"/>
        <v>633775</v>
      </c>
      <c r="T18" s="138">
        <f t="shared" si="1"/>
        <v>636382</v>
      </c>
      <c r="U18" s="153"/>
      <c r="V18" s="153"/>
      <c r="W18" s="153"/>
      <c r="X18" s="153"/>
      <c r="Y18" s="153"/>
      <c r="Z18" s="153"/>
      <c r="AA18" s="141"/>
      <c r="AB18" s="141"/>
      <c r="AC18" s="141"/>
      <c r="AD18" s="140">
        <f>R18+AA18+U18+X18</f>
        <v>566030</v>
      </c>
      <c r="AE18" s="140">
        <f t="shared" si="3"/>
        <v>633775</v>
      </c>
      <c r="AF18" s="140">
        <f t="shared" si="3"/>
        <v>636382</v>
      </c>
      <c r="AG18" s="142">
        <v>566030</v>
      </c>
      <c r="AH18" s="219"/>
    </row>
    <row r="19" spans="1:34" ht="13.5" thickBot="1">
      <c r="A19" s="338"/>
      <c r="B19" s="149"/>
      <c r="C19" s="86"/>
      <c r="D19" s="86"/>
      <c r="E19" s="86"/>
      <c r="F19" s="86"/>
      <c r="G19" s="86"/>
      <c r="H19" s="86"/>
      <c r="I19" s="86"/>
      <c r="J19" s="86"/>
      <c r="K19" s="86"/>
      <c r="L19" s="153"/>
      <c r="M19" s="153"/>
      <c r="N19" s="153"/>
      <c r="O19" s="153"/>
      <c r="P19" s="153"/>
      <c r="Q19" s="153"/>
      <c r="R19" s="138"/>
      <c r="S19" s="138"/>
      <c r="T19" s="138"/>
      <c r="U19" s="153"/>
      <c r="V19" s="153"/>
      <c r="W19" s="153"/>
      <c r="X19" s="153"/>
      <c r="Y19" s="153"/>
      <c r="Z19" s="153"/>
      <c r="AA19" s="141"/>
      <c r="AB19" s="141"/>
      <c r="AC19" s="141"/>
      <c r="AD19" s="140"/>
      <c r="AE19" s="140"/>
      <c r="AF19" s="140"/>
      <c r="AG19" s="142"/>
      <c r="AH19" s="219"/>
    </row>
    <row r="20" spans="1:34" ht="13.5" thickBot="1">
      <c r="A20" s="338" t="s">
        <v>336</v>
      </c>
      <c r="B20" s="149" t="s">
        <v>16</v>
      </c>
      <c r="C20" s="86">
        <v>135965</v>
      </c>
      <c r="D20" s="86">
        <v>129240</v>
      </c>
      <c r="E20" s="86">
        <v>129240</v>
      </c>
      <c r="F20" s="86">
        <v>42064</v>
      </c>
      <c r="G20" s="86">
        <v>41328</v>
      </c>
      <c r="H20" s="86">
        <v>41328</v>
      </c>
      <c r="I20" s="86">
        <v>74180</v>
      </c>
      <c r="J20" s="86">
        <v>69220</v>
      </c>
      <c r="K20" s="86">
        <v>69614</v>
      </c>
      <c r="L20" s="153">
        <v>250</v>
      </c>
      <c r="M20" s="153">
        <v>437</v>
      </c>
      <c r="N20" s="153">
        <v>24729</v>
      </c>
      <c r="O20" s="153"/>
      <c r="P20" s="153"/>
      <c r="Q20" s="153"/>
      <c r="R20" s="138">
        <f t="shared" si="0"/>
        <v>252459</v>
      </c>
      <c r="S20" s="138">
        <f t="shared" si="1"/>
        <v>240225</v>
      </c>
      <c r="T20" s="138">
        <f t="shared" si="1"/>
        <v>264911</v>
      </c>
      <c r="U20" s="153">
        <v>13189</v>
      </c>
      <c r="V20" s="153"/>
      <c r="W20" s="153">
        <v>2606</v>
      </c>
      <c r="X20" s="153"/>
      <c r="Y20" s="153"/>
      <c r="Z20" s="153"/>
      <c r="AA20" s="141"/>
      <c r="AB20" s="141"/>
      <c r="AC20" s="141"/>
      <c r="AD20" s="140">
        <f>R20+AA20+U20+X20</f>
        <v>265648</v>
      </c>
      <c r="AE20" s="140">
        <f t="shared" si="3"/>
        <v>240225</v>
      </c>
      <c r="AF20" s="140">
        <f t="shared" si="3"/>
        <v>267517</v>
      </c>
      <c r="AG20" s="142">
        <v>265648</v>
      </c>
      <c r="AH20" s="219"/>
    </row>
    <row r="21" spans="1:34" ht="13.5" thickBot="1">
      <c r="A21" s="338"/>
      <c r="B21" s="149" t="s">
        <v>276</v>
      </c>
      <c r="C21" s="86"/>
      <c r="D21" s="86"/>
      <c r="E21" s="86"/>
      <c r="F21" s="86"/>
      <c r="G21" s="86"/>
      <c r="H21" s="86"/>
      <c r="I21" s="86"/>
      <c r="J21" s="86"/>
      <c r="K21" s="86"/>
      <c r="L21" s="153">
        <v>250</v>
      </c>
      <c r="M21" s="153">
        <v>437</v>
      </c>
      <c r="N21" s="153">
        <v>437</v>
      </c>
      <c r="O21" s="153"/>
      <c r="P21" s="153"/>
      <c r="Q21" s="153"/>
      <c r="R21" s="138">
        <f t="shared" si="0"/>
        <v>250</v>
      </c>
      <c r="S21" s="138">
        <f t="shared" si="1"/>
        <v>437</v>
      </c>
      <c r="T21" s="138">
        <f t="shared" si="1"/>
        <v>437</v>
      </c>
      <c r="U21" s="153"/>
      <c r="V21" s="153"/>
      <c r="W21" s="153"/>
      <c r="X21" s="153"/>
      <c r="Y21" s="153"/>
      <c r="Z21" s="153"/>
      <c r="AA21" s="141"/>
      <c r="AB21" s="141"/>
      <c r="AC21" s="141"/>
      <c r="AD21" s="140">
        <f>R21+AA21+U21+X21</f>
        <v>250</v>
      </c>
      <c r="AE21" s="140">
        <f t="shared" si="3"/>
        <v>437</v>
      </c>
      <c r="AF21" s="140">
        <f t="shared" si="3"/>
        <v>437</v>
      </c>
      <c r="AG21" s="142">
        <v>250</v>
      </c>
      <c r="AH21" s="219"/>
    </row>
    <row r="22" spans="1:34" ht="13.5" thickBot="1">
      <c r="A22" s="338"/>
      <c r="B22" s="149"/>
      <c r="C22" s="86"/>
      <c r="D22" s="86"/>
      <c r="E22" s="86"/>
      <c r="F22" s="86"/>
      <c r="G22" s="86"/>
      <c r="H22" s="86"/>
      <c r="I22" s="86"/>
      <c r="J22" s="86"/>
      <c r="K22" s="86"/>
      <c r="L22" s="153"/>
      <c r="M22" s="153"/>
      <c r="N22" s="153"/>
      <c r="O22" s="153"/>
      <c r="P22" s="153"/>
      <c r="Q22" s="153"/>
      <c r="R22" s="138"/>
      <c r="S22" s="138"/>
      <c r="T22" s="138"/>
      <c r="U22" s="153"/>
      <c r="V22" s="153"/>
      <c r="W22" s="153"/>
      <c r="X22" s="153"/>
      <c r="Y22" s="153"/>
      <c r="Z22" s="153"/>
      <c r="AA22" s="141"/>
      <c r="AB22" s="141"/>
      <c r="AC22" s="141"/>
      <c r="AD22" s="140"/>
      <c r="AE22" s="140"/>
      <c r="AF22" s="140"/>
      <c r="AG22" s="142"/>
      <c r="AH22" s="219"/>
    </row>
    <row r="23" spans="1:34" ht="13.5" thickBot="1">
      <c r="A23" s="338" t="s">
        <v>338</v>
      </c>
      <c r="B23" s="149" t="s">
        <v>63</v>
      </c>
      <c r="C23" s="86">
        <v>150</v>
      </c>
      <c r="D23" s="86"/>
      <c r="E23" s="86">
        <v>246</v>
      </c>
      <c r="F23" s="86">
        <v>65</v>
      </c>
      <c r="G23" s="86"/>
      <c r="H23" s="86">
        <v>87</v>
      </c>
      <c r="I23" s="86">
        <v>425</v>
      </c>
      <c r="J23" s="86">
        <v>640</v>
      </c>
      <c r="K23" s="86">
        <v>640</v>
      </c>
      <c r="L23" s="153"/>
      <c r="M23" s="153"/>
      <c r="N23" s="153"/>
      <c r="O23" s="153"/>
      <c r="P23" s="153"/>
      <c r="Q23" s="153"/>
      <c r="R23" s="138">
        <f t="shared" si="0"/>
        <v>640</v>
      </c>
      <c r="S23" s="138">
        <f t="shared" si="1"/>
        <v>640</v>
      </c>
      <c r="T23" s="138">
        <f t="shared" si="1"/>
        <v>973</v>
      </c>
      <c r="U23" s="153"/>
      <c r="V23" s="153"/>
      <c r="W23" s="153"/>
      <c r="X23" s="153"/>
      <c r="Y23" s="153"/>
      <c r="Z23" s="153"/>
      <c r="AA23" s="141"/>
      <c r="AB23" s="141"/>
      <c r="AC23" s="141"/>
      <c r="AD23" s="140">
        <f>R23+AA23+U23+X23</f>
        <v>640</v>
      </c>
      <c r="AE23" s="140">
        <f t="shared" si="3"/>
        <v>640</v>
      </c>
      <c r="AF23" s="140">
        <f t="shared" si="3"/>
        <v>973</v>
      </c>
      <c r="AG23" s="142">
        <v>640</v>
      </c>
      <c r="AH23" s="219"/>
    </row>
    <row r="24" spans="1:34" ht="13.5" thickBot="1">
      <c r="A24" s="338"/>
      <c r="B24" s="149"/>
      <c r="C24" s="86"/>
      <c r="D24" s="86"/>
      <c r="E24" s="86"/>
      <c r="F24" s="86"/>
      <c r="G24" s="86"/>
      <c r="H24" s="86"/>
      <c r="I24" s="86"/>
      <c r="J24" s="86"/>
      <c r="K24" s="86"/>
      <c r="L24" s="153"/>
      <c r="M24" s="153"/>
      <c r="N24" s="153"/>
      <c r="O24" s="153"/>
      <c r="P24" s="153"/>
      <c r="Q24" s="153"/>
      <c r="R24" s="138"/>
      <c r="S24" s="138"/>
      <c r="T24" s="138"/>
      <c r="U24" s="153"/>
      <c r="V24" s="153"/>
      <c r="W24" s="153"/>
      <c r="X24" s="153"/>
      <c r="Y24" s="153"/>
      <c r="Z24" s="153"/>
      <c r="AA24" s="141"/>
      <c r="AB24" s="141"/>
      <c r="AC24" s="141"/>
      <c r="AD24" s="140"/>
      <c r="AE24" s="140"/>
      <c r="AF24" s="140"/>
      <c r="AG24" s="142"/>
      <c r="AH24" s="219"/>
    </row>
    <row r="25" spans="1:34" ht="13.5" thickBot="1">
      <c r="A25" s="338" t="s">
        <v>337</v>
      </c>
      <c r="B25" s="149" t="s">
        <v>17</v>
      </c>
      <c r="C25" s="86">
        <v>105515</v>
      </c>
      <c r="D25" s="86">
        <v>108060</v>
      </c>
      <c r="E25" s="86">
        <v>109279</v>
      </c>
      <c r="F25" s="86">
        <v>33340</v>
      </c>
      <c r="G25" s="86">
        <v>34540</v>
      </c>
      <c r="H25" s="86">
        <v>34544</v>
      </c>
      <c r="I25" s="86">
        <v>115781</v>
      </c>
      <c r="J25" s="86">
        <v>101793</v>
      </c>
      <c r="K25" s="86">
        <v>115700</v>
      </c>
      <c r="L25" s="153">
        <v>846009</v>
      </c>
      <c r="M25" s="153">
        <v>786674</v>
      </c>
      <c r="N25" s="153">
        <v>786674</v>
      </c>
      <c r="O25" s="153">
        <v>190474</v>
      </c>
      <c r="P25" s="153">
        <v>232181</v>
      </c>
      <c r="Q25" s="153">
        <v>233080</v>
      </c>
      <c r="R25" s="138">
        <f t="shared" si="0"/>
        <v>1291119</v>
      </c>
      <c r="S25" s="138">
        <f t="shared" si="1"/>
        <v>1263248</v>
      </c>
      <c r="T25" s="138">
        <f t="shared" si="1"/>
        <v>1279277</v>
      </c>
      <c r="U25" s="153">
        <v>1500826</v>
      </c>
      <c r="V25" s="153">
        <v>110015</v>
      </c>
      <c r="W25" s="153">
        <v>110651</v>
      </c>
      <c r="X25" s="153">
        <v>15191</v>
      </c>
      <c r="Y25" s="153">
        <v>18200</v>
      </c>
      <c r="Z25" s="153">
        <v>18200</v>
      </c>
      <c r="AA25" s="141">
        <v>48680</v>
      </c>
      <c r="AB25" s="141">
        <v>56453</v>
      </c>
      <c r="AC25" s="141">
        <v>56453</v>
      </c>
      <c r="AD25" s="140">
        <f>R25+AA25+U25+X25</f>
        <v>2855816</v>
      </c>
      <c r="AE25" s="140">
        <f t="shared" si="3"/>
        <v>1447916</v>
      </c>
      <c r="AF25" s="140">
        <f t="shared" si="3"/>
        <v>1464581</v>
      </c>
      <c r="AG25" s="142">
        <v>2855816</v>
      </c>
      <c r="AH25" s="219"/>
    </row>
    <row r="26" spans="1:34" ht="13.5" thickBot="1">
      <c r="A26" s="338"/>
      <c r="B26" s="294" t="s">
        <v>397</v>
      </c>
      <c r="C26" s="144"/>
      <c r="D26" s="144"/>
      <c r="E26" s="144"/>
      <c r="F26" s="144"/>
      <c r="G26" s="144"/>
      <c r="H26" s="144"/>
      <c r="I26" s="144"/>
      <c r="J26" s="144"/>
      <c r="K26" s="144"/>
      <c r="L26" s="86">
        <v>20755</v>
      </c>
      <c r="M26" s="86">
        <v>23225</v>
      </c>
      <c r="N26" s="86">
        <v>23225</v>
      </c>
      <c r="O26" s="153"/>
      <c r="P26" s="153"/>
      <c r="Q26" s="153"/>
      <c r="R26" s="138">
        <f t="shared" si="0"/>
        <v>20755</v>
      </c>
      <c r="S26" s="138">
        <f t="shared" si="1"/>
        <v>23225</v>
      </c>
      <c r="T26" s="138">
        <f t="shared" si="1"/>
        <v>23225</v>
      </c>
      <c r="U26" s="86"/>
      <c r="V26" s="86"/>
      <c r="W26" s="86"/>
      <c r="X26" s="144"/>
      <c r="Y26" s="144"/>
      <c r="Z26" s="144"/>
      <c r="AA26" s="145"/>
      <c r="AB26" s="145"/>
      <c r="AC26" s="145"/>
      <c r="AD26" s="140">
        <f>R26+AA26+U26+X26</f>
        <v>20755</v>
      </c>
      <c r="AE26" s="140">
        <f t="shared" si="3"/>
        <v>23225</v>
      </c>
      <c r="AF26" s="140">
        <f t="shared" si="3"/>
        <v>23225</v>
      </c>
      <c r="AG26" s="146">
        <v>20755</v>
      </c>
      <c r="AH26" s="219"/>
    </row>
    <row r="27" spans="1:34" ht="13.5" thickBot="1">
      <c r="A27" s="338"/>
      <c r="B27" s="294" t="s">
        <v>345</v>
      </c>
      <c r="C27" s="144"/>
      <c r="D27" s="144"/>
      <c r="E27" s="144"/>
      <c r="F27" s="144"/>
      <c r="G27" s="144"/>
      <c r="H27" s="144"/>
      <c r="I27" s="144"/>
      <c r="J27" s="144"/>
      <c r="K27" s="144"/>
      <c r="L27" s="86">
        <v>28454</v>
      </c>
      <c r="M27" s="86">
        <v>20900</v>
      </c>
      <c r="N27" s="86">
        <v>20900</v>
      </c>
      <c r="O27" s="153">
        <v>5474</v>
      </c>
      <c r="P27" s="153">
        <v>6085</v>
      </c>
      <c r="Q27" s="153">
        <v>6984</v>
      </c>
      <c r="R27" s="138">
        <f t="shared" si="0"/>
        <v>33928</v>
      </c>
      <c r="S27" s="138">
        <f t="shared" si="1"/>
        <v>26985</v>
      </c>
      <c r="T27" s="138">
        <f t="shared" si="1"/>
        <v>27884</v>
      </c>
      <c r="U27" s="86"/>
      <c r="V27" s="86"/>
      <c r="W27" s="86"/>
      <c r="X27" s="144"/>
      <c r="Y27" s="144"/>
      <c r="Z27" s="144"/>
      <c r="AA27" s="145"/>
      <c r="AB27" s="145"/>
      <c r="AC27" s="145"/>
      <c r="AD27" s="140">
        <f>R27+AA27+U27+X27</f>
        <v>33928</v>
      </c>
      <c r="AE27" s="140">
        <f t="shared" si="3"/>
        <v>26985</v>
      </c>
      <c r="AF27" s="140">
        <f t="shared" si="3"/>
        <v>27884</v>
      </c>
      <c r="AG27" s="146">
        <v>33928</v>
      </c>
      <c r="AH27" s="219"/>
    </row>
    <row r="28" spans="1:34" ht="13.5" thickBot="1">
      <c r="A28" s="338"/>
      <c r="B28" s="294" t="s">
        <v>277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86">
        <v>185000</v>
      </c>
      <c r="P28" s="86">
        <v>226096</v>
      </c>
      <c r="Q28" s="86">
        <v>226096</v>
      </c>
      <c r="R28" s="138">
        <f t="shared" si="0"/>
        <v>185000</v>
      </c>
      <c r="S28" s="138">
        <f t="shared" si="1"/>
        <v>226096</v>
      </c>
      <c r="T28" s="138">
        <f t="shared" si="1"/>
        <v>226096</v>
      </c>
      <c r="U28" s="144"/>
      <c r="V28" s="144"/>
      <c r="W28" s="144"/>
      <c r="X28" s="144"/>
      <c r="Y28" s="144"/>
      <c r="Z28" s="144"/>
      <c r="AA28" s="145">
        <v>48680</v>
      </c>
      <c r="AB28" s="145">
        <v>56453</v>
      </c>
      <c r="AC28" s="145">
        <v>56453</v>
      </c>
      <c r="AD28" s="140">
        <f>R28+AA28+U28+X28</f>
        <v>233680</v>
      </c>
      <c r="AE28" s="140">
        <f t="shared" si="3"/>
        <v>282549</v>
      </c>
      <c r="AF28" s="140">
        <f t="shared" si="3"/>
        <v>282549</v>
      </c>
      <c r="AG28" s="146">
        <v>233680</v>
      </c>
      <c r="AH28" s="219"/>
    </row>
    <row r="29" spans="1:34" ht="13.5" thickBot="1">
      <c r="A29" s="338"/>
      <c r="B29" s="294" t="s">
        <v>278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>
        <v>796800</v>
      </c>
      <c r="M29" s="144">
        <v>742549</v>
      </c>
      <c r="N29" s="144">
        <v>742549</v>
      </c>
      <c r="O29" s="86"/>
      <c r="P29" s="86"/>
      <c r="Q29" s="86"/>
      <c r="R29" s="138">
        <f t="shared" si="0"/>
        <v>796800</v>
      </c>
      <c r="S29" s="138">
        <f t="shared" si="1"/>
        <v>742549</v>
      </c>
      <c r="T29" s="138">
        <f t="shared" si="1"/>
        <v>742549</v>
      </c>
      <c r="U29" s="144"/>
      <c r="V29" s="144"/>
      <c r="W29" s="144"/>
      <c r="X29" s="144"/>
      <c r="Y29" s="144"/>
      <c r="Z29" s="144"/>
      <c r="AA29" s="145"/>
      <c r="AB29" s="145"/>
      <c r="AC29" s="145"/>
      <c r="AD29" s="140">
        <f>R29+AA29+U29+X29</f>
        <v>796800</v>
      </c>
      <c r="AE29" s="140">
        <f t="shared" si="3"/>
        <v>742549</v>
      </c>
      <c r="AF29" s="140">
        <f t="shared" si="3"/>
        <v>742549</v>
      </c>
      <c r="AG29" s="146">
        <v>796800</v>
      </c>
      <c r="AH29" s="219"/>
    </row>
    <row r="30" spans="1:34" ht="13.5" thickBot="1">
      <c r="A30" s="341"/>
      <c r="B30" s="150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38"/>
      <c r="S30" s="138"/>
      <c r="T30" s="138"/>
      <c r="U30" s="151"/>
      <c r="V30" s="151"/>
      <c r="W30" s="151"/>
      <c r="X30" s="222"/>
      <c r="Y30" s="222"/>
      <c r="Z30" s="222"/>
      <c r="AA30" s="152"/>
      <c r="AB30" s="152"/>
      <c r="AC30" s="152"/>
      <c r="AD30" s="140"/>
      <c r="AE30" s="140"/>
      <c r="AF30" s="140"/>
      <c r="AG30" s="146"/>
      <c r="AH30" s="219"/>
    </row>
    <row r="31" spans="1:36" ht="25.5" customHeight="1" thickBot="1">
      <c r="A31" s="342"/>
      <c r="B31" s="154" t="s">
        <v>88</v>
      </c>
      <c r="C31" s="155">
        <f aca="true" t="shared" si="6" ref="C31:Q31">C13+C15+C18+C20+C23+C25</f>
        <v>954820</v>
      </c>
      <c r="D31" s="155">
        <f t="shared" si="6"/>
        <v>951323</v>
      </c>
      <c r="E31" s="155">
        <f t="shared" si="6"/>
        <v>955812</v>
      </c>
      <c r="F31" s="155">
        <f t="shared" si="6"/>
        <v>294815</v>
      </c>
      <c r="G31" s="155">
        <f t="shared" si="6"/>
        <v>293368</v>
      </c>
      <c r="H31" s="155">
        <f t="shared" si="6"/>
        <v>294023</v>
      </c>
      <c r="I31" s="155">
        <f t="shared" si="6"/>
        <v>604292</v>
      </c>
      <c r="J31" s="155">
        <f t="shared" si="6"/>
        <v>612008</v>
      </c>
      <c r="K31" s="155">
        <f t="shared" si="6"/>
        <v>641510</v>
      </c>
      <c r="L31" s="155">
        <f t="shared" si="6"/>
        <v>846659</v>
      </c>
      <c r="M31" s="155">
        <f t="shared" si="6"/>
        <v>787501</v>
      </c>
      <c r="N31" s="155">
        <f t="shared" si="6"/>
        <v>811793</v>
      </c>
      <c r="O31" s="155">
        <f t="shared" si="6"/>
        <v>190474</v>
      </c>
      <c r="P31" s="155">
        <f t="shared" si="6"/>
        <v>232181</v>
      </c>
      <c r="Q31" s="155">
        <f t="shared" si="6"/>
        <v>233080</v>
      </c>
      <c r="R31" s="138">
        <f t="shared" si="0"/>
        <v>2891060</v>
      </c>
      <c r="S31" s="138">
        <f t="shared" si="1"/>
        <v>2876381</v>
      </c>
      <c r="T31" s="138">
        <f t="shared" si="1"/>
        <v>2936218</v>
      </c>
      <c r="U31" s="218">
        <f aca="true" t="shared" si="7" ref="U31:AC31">U13+U15+U18+U20+U23+U25</f>
        <v>1518096</v>
      </c>
      <c r="V31" s="218">
        <f>V13+V15+V18+V20+V23+V25</f>
        <v>110015</v>
      </c>
      <c r="W31" s="218">
        <f t="shared" si="7"/>
        <v>128102</v>
      </c>
      <c r="X31" s="218">
        <f t="shared" si="7"/>
        <v>15191</v>
      </c>
      <c r="Y31" s="218">
        <f>Y13+Y15+Y18+Y20+Y23+Y25</f>
        <v>18200</v>
      </c>
      <c r="Z31" s="218">
        <f t="shared" si="7"/>
        <v>18200</v>
      </c>
      <c r="AA31" s="218">
        <f t="shared" si="7"/>
        <v>48680</v>
      </c>
      <c r="AB31" s="218">
        <f>AB13+AB15+AB18+AB20+AB23+AB25</f>
        <v>56453</v>
      </c>
      <c r="AC31" s="218">
        <f t="shared" si="7"/>
        <v>56453</v>
      </c>
      <c r="AD31" s="140">
        <f>R31+AA31+U31+X31</f>
        <v>4473027</v>
      </c>
      <c r="AE31" s="140">
        <f t="shared" si="3"/>
        <v>3061049</v>
      </c>
      <c r="AF31" s="140">
        <f t="shared" si="3"/>
        <v>3138973</v>
      </c>
      <c r="AG31" s="156">
        <f>AG13+AG15+AG18+AG20+AG23+AG25</f>
        <v>4473027</v>
      </c>
      <c r="AH31" s="220"/>
      <c r="AI31">
        <f>R13+R15+R18+R20+R23+R25</f>
        <v>2891060</v>
      </c>
      <c r="AJ31">
        <f>T13+T15+T18+T20+T23+T25</f>
        <v>2936218</v>
      </c>
    </row>
    <row r="32" spans="1:36" ht="36.75" customHeight="1" thickBot="1">
      <c r="A32" s="342"/>
      <c r="B32" s="88" t="s">
        <v>89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>
        <v>796800</v>
      </c>
      <c r="M32" s="157">
        <v>742549</v>
      </c>
      <c r="N32" s="157">
        <v>742549</v>
      </c>
      <c r="O32" s="157"/>
      <c r="P32" s="157"/>
      <c r="Q32" s="157"/>
      <c r="R32" s="138">
        <f t="shared" si="0"/>
        <v>796800</v>
      </c>
      <c r="S32" s="138">
        <f t="shared" si="1"/>
        <v>742549</v>
      </c>
      <c r="T32" s="138">
        <f t="shared" si="1"/>
        <v>742549</v>
      </c>
      <c r="U32" s="218"/>
      <c r="V32" s="218"/>
      <c r="W32" s="218"/>
      <c r="X32" s="218"/>
      <c r="Y32" s="218"/>
      <c r="Z32" s="218"/>
      <c r="AA32" s="158"/>
      <c r="AB32" s="158"/>
      <c r="AC32" s="158"/>
      <c r="AD32" s="140">
        <f>R32+AA32+U32+X32</f>
        <v>796800</v>
      </c>
      <c r="AE32" s="140">
        <f t="shared" si="3"/>
        <v>742549</v>
      </c>
      <c r="AF32" s="140">
        <f t="shared" si="3"/>
        <v>742549</v>
      </c>
      <c r="AG32" s="159">
        <v>796800</v>
      </c>
      <c r="AH32" s="221"/>
      <c r="AI32">
        <f>AD13+AD15+AD18+AD20+AD23+AD25</f>
        <v>4473027</v>
      </c>
      <c r="AJ32">
        <f>AF13+AF15+AF18+AF20+AF23+AF25</f>
        <v>3138973</v>
      </c>
    </row>
    <row r="33" spans="1:36" ht="25.5" customHeight="1" thickBot="1">
      <c r="A33" s="342"/>
      <c r="B33" s="160" t="s">
        <v>90</v>
      </c>
      <c r="C33" s="161">
        <f aca="true" t="shared" si="8" ref="C33:N33">C31-C32</f>
        <v>954820</v>
      </c>
      <c r="D33" s="161">
        <f t="shared" si="8"/>
        <v>951323</v>
      </c>
      <c r="E33" s="161">
        <f t="shared" si="8"/>
        <v>955812</v>
      </c>
      <c r="F33" s="161">
        <f t="shared" si="8"/>
        <v>294815</v>
      </c>
      <c r="G33" s="161">
        <f t="shared" si="8"/>
        <v>293368</v>
      </c>
      <c r="H33" s="161">
        <f t="shared" si="8"/>
        <v>294023</v>
      </c>
      <c r="I33" s="161">
        <f t="shared" si="8"/>
        <v>604292</v>
      </c>
      <c r="J33" s="161">
        <f t="shared" si="8"/>
        <v>612008</v>
      </c>
      <c r="K33" s="161">
        <f t="shared" si="8"/>
        <v>641510</v>
      </c>
      <c r="L33" s="161">
        <f t="shared" si="8"/>
        <v>49859</v>
      </c>
      <c r="M33" s="161">
        <f t="shared" si="8"/>
        <v>44952</v>
      </c>
      <c r="N33" s="161">
        <f t="shared" si="8"/>
        <v>69244</v>
      </c>
      <c r="O33" s="161">
        <f aca="true" t="shared" si="9" ref="O33:AG33">O31-O32</f>
        <v>190474</v>
      </c>
      <c r="P33" s="161">
        <f t="shared" si="9"/>
        <v>232181</v>
      </c>
      <c r="Q33" s="161">
        <f t="shared" si="9"/>
        <v>233080</v>
      </c>
      <c r="R33" s="161">
        <f t="shared" si="9"/>
        <v>2094260</v>
      </c>
      <c r="S33" s="161">
        <f t="shared" si="9"/>
        <v>2133832</v>
      </c>
      <c r="T33" s="161">
        <f t="shared" si="9"/>
        <v>2193669</v>
      </c>
      <c r="U33" s="161">
        <f t="shared" si="9"/>
        <v>1518096</v>
      </c>
      <c r="V33" s="161">
        <f t="shared" si="9"/>
        <v>110015</v>
      </c>
      <c r="W33" s="161">
        <f t="shared" si="9"/>
        <v>128102</v>
      </c>
      <c r="X33" s="161">
        <f t="shared" si="9"/>
        <v>15191</v>
      </c>
      <c r="Y33" s="161">
        <f t="shared" si="9"/>
        <v>18200</v>
      </c>
      <c r="Z33" s="161">
        <f t="shared" si="9"/>
        <v>18200</v>
      </c>
      <c r="AA33" s="161">
        <f t="shared" si="9"/>
        <v>48680</v>
      </c>
      <c r="AB33" s="161">
        <f t="shared" si="9"/>
        <v>56453</v>
      </c>
      <c r="AC33" s="161">
        <f t="shared" si="9"/>
        <v>56453</v>
      </c>
      <c r="AD33" s="161">
        <f t="shared" si="9"/>
        <v>3676227</v>
      </c>
      <c r="AE33" s="161">
        <f t="shared" si="9"/>
        <v>2318500</v>
      </c>
      <c r="AF33" s="161">
        <f t="shared" si="9"/>
        <v>2396424</v>
      </c>
      <c r="AG33" s="161">
        <f t="shared" si="9"/>
        <v>3676227</v>
      </c>
      <c r="AH33" s="225"/>
      <c r="AI33" s="223">
        <f>C33+F33+I33+L33+O33</f>
        <v>2094260</v>
      </c>
      <c r="AJ33" s="223">
        <f>E33+H33+K33+N33+Q33</f>
        <v>2193669</v>
      </c>
    </row>
    <row r="34" spans="2:36" ht="12.75">
      <c r="B34" s="216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6"/>
      <c r="AD34" s="216"/>
      <c r="AE34" s="216"/>
      <c r="AF34" s="216"/>
      <c r="AG34" s="216"/>
      <c r="AH34" s="216"/>
      <c r="AI34">
        <f>R33+U33+AA33+X33</f>
        <v>3676227</v>
      </c>
      <c r="AJ34">
        <f>T33+W33+AC33+Z33</f>
        <v>2396424</v>
      </c>
    </row>
    <row r="35" spans="21:34" ht="12.75"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</row>
  </sheetData>
  <mergeCells count="13">
    <mergeCell ref="B2:AA2"/>
    <mergeCell ref="C5:E5"/>
    <mergeCell ref="F5:H5"/>
    <mergeCell ref="I5:K5"/>
    <mergeCell ref="R5:T5"/>
    <mergeCell ref="AA5:AC5"/>
    <mergeCell ref="L5:N5"/>
    <mergeCell ref="U5:W5"/>
    <mergeCell ref="O5:Q5"/>
    <mergeCell ref="X5:Z5"/>
    <mergeCell ref="A5:A6"/>
    <mergeCell ref="AD5:AF5"/>
    <mergeCell ref="AG5:AG6"/>
  </mergeCells>
  <printOptions/>
  <pageMargins left="0" right="0" top="0.3937007874015748" bottom="0.3937007874015748" header="0.5118110236220472" footer="0.5118110236220472"/>
  <pageSetup horizontalDpi="120" verticalDpi="12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7"/>
  <sheetViews>
    <sheetView workbookViewId="0" topLeftCell="S7">
      <selection activeCell="AL24" sqref="AL24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26" width="6.375" style="0" customWidth="1"/>
    <col min="27" max="37" width="6.75390625" style="0" customWidth="1"/>
    <col min="38" max="38" width="6.375" style="0" customWidth="1"/>
  </cols>
  <sheetData>
    <row r="1" spans="2:38" ht="12.75"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386" t="s">
        <v>21</v>
      </c>
      <c r="AE1" s="386"/>
      <c r="AF1" s="386"/>
      <c r="AG1" s="386"/>
      <c r="AH1" s="386"/>
      <c r="AI1" s="386"/>
      <c r="AJ1" s="386"/>
      <c r="AK1" s="120"/>
      <c r="AL1" s="120"/>
    </row>
    <row r="2" spans="2:38" ht="12.75"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239"/>
      <c r="AE2" s="239"/>
      <c r="AF2" s="239"/>
      <c r="AG2" s="239"/>
      <c r="AH2" s="239"/>
      <c r="AI2" s="239"/>
      <c r="AJ2" s="239"/>
      <c r="AK2" s="120"/>
      <c r="AL2" s="120"/>
    </row>
    <row r="3" spans="2:38" ht="12.75">
      <c r="B3" s="380" t="s">
        <v>380</v>
      </c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177"/>
      <c r="AF3" s="177"/>
      <c r="AG3" s="177"/>
      <c r="AH3" s="177"/>
      <c r="AI3" s="177"/>
      <c r="AJ3" s="216"/>
      <c r="AK3" s="216"/>
      <c r="AL3" s="216"/>
    </row>
    <row r="4" spans="2:38" ht="12.75"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16"/>
      <c r="AK4" s="216"/>
      <c r="AL4" s="216"/>
    </row>
    <row r="5" spans="2:38" ht="12.75"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 t="s">
        <v>22</v>
      </c>
      <c r="AK5" s="216"/>
      <c r="AL5" s="216"/>
    </row>
    <row r="6" spans="2:38" ht="13.5" thickBot="1">
      <c r="B6" s="216"/>
      <c r="C6" s="394" t="s">
        <v>381</v>
      </c>
      <c r="D6" s="394"/>
      <c r="E6" s="394"/>
      <c r="F6" s="394"/>
      <c r="G6" s="394"/>
      <c r="H6" s="394"/>
      <c r="I6" s="394"/>
      <c r="J6" s="394"/>
      <c r="K6" s="394"/>
      <c r="L6" s="394"/>
      <c r="M6" s="394"/>
      <c r="N6" s="394"/>
      <c r="O6" s="394"/>
      <c r="P6" s="394"/>
      <c r="Q6" s="394"/>
      <c r="R6" s="394"/>
      <c r="S6" s="394"/>
      <c r="T6" s="394"/>
      <c r="U6" s="394"/>
      <c r="V6" s="394"/>
      <c r="W6" s="394"/>
      <c r="X6" s="394"/>
      <c r="Y6" s="394"/>
      <c r="Z6" s="394"/>
      <c r="AA6" s="394"/>
      <c r="AB6" s="394"/>
      <c r="AC6" s="394"/>
      <c r="AD6" s="394"/>
      <c r="AE6" s="241"/>
      <c r="AF6" s="241"/>
      <c r="AG6" s="241"/>
      <c r="AH6" s="241"/>
      <c r="AI6" s="241"/>
      <c r="AJ6" s="216"/>
      <c r="AK6" s="216"/>
      <c r="AL6" s="216"/>
    </row>
    <row r="7" spans="1:38" ht="27.75" customHeight="1" thickBot="1">
      <c r="A7" s="374" t="s">
        <v>273</v>
      </c>
      <c r="B7" s="403" t="s">
        <v>2</v>
      </c>
      <c r="C7" s="392" t="s">
        <v>62</v>
      </c>
      <c r="D7" s="365"/>
      <c r="E7" s="408"/>
      <c r="F7" s="392" t="s">
        <v>23</v>
      </c>
      <c r="G7" s="365"/>
      <c r="H7" s="408"/>
      <c r="I7" s="392" t="s">
        <v>282</v>
      </c>
      <c r="J7" s="365"/>
      <c r="K7" s="408"/>
      <c r="L7" s="392" t="s">
        <v>283</v>
      </c>
      <c r="M7" s="365"/>
      <c r="N7" s="408"/>
      <c r="O7" s="392" t="s">
        <v>97</v>
      </c>
      <c r="P7" s="365"/>
      <c r="Q7" s="408"/>
      <c r="R7" s="392" t="s">
        <v>284</v>
      </c>
      <c r="S7" s="365"/>
      <c r="T7" s="408"/>
      <c r="U7" s="392" t="s">
        <v>83</v>
      </c>
      <c r="V7" s="365"/>
      <c r="W7" s="409"/>
      <c r="X7" s="392" t="s">
        <v>285</v>
      </c>
      <c r="Y7" s="365"/>
      <c r="Z7" s="393"/>
      <c r="AA7" s="367" t="s">
        <v>92</v>
      </c>
      <c r="AB7" s="365"/>
      <c r="AC7" s="366"/>
      <c r="AD7" s="367" t="s">
        <v>405</v>
      </c>
      <c r="AE7" s="365"/>
      <c r="AF7" s="395"/>
      <c r="AG7" s="367" t="s">
        <v>93</v>
      </c>
      <c r="AH7" s="365"/>
      <c r="AI7" s="366"/>
      <c r="AJ7" s="390" t="s">
        <v>398</v>
      </c>
      <c r="AK7" s="406" t="s">
        <v>399</v>
      </c>
      <c r="AL7" s="229"/>
    </row>
    <row r="8" spans="1:38" ht="19.5" thickBot="1">
      <c r="A8" s="405"/>
      <c r="B8" s="404"/>
      <c r="C8" s="242" t="s">
        <v>241</v>
      </c>
      <c r="D8" s="242" t="s">
        <v>406</v>
      </c>
      <c r="E8" s="242" t="s">
        <v>404</v>
      </c>
      <c r="F8" s="242" t="s">
        <v>241</v>
      </c>
      <c r="G8" s="242" t="s">
        <v>406</v>
      </c>
      <c r="H8" s="242" t="s">
        <v>404</v>
      </c>
      <c r="I8" s="242" t="s">
        <v>241</v>
      </c>
      <c r="J8" s="242" t="s">
        <v>406</v>
      </c>
      <c r="K8" s="242" t="s">
        <v>404</v>
      </c>
      <c r="L8" s="242" t="s">
        <v>241</v>
      </c>
      <c r="M8" s="242" t="s">
        <v>406</v>
      </c>
      <c r="N8" s="242" t="s">
        <v>404</v>
      </c>
      <c r="O8" s="242" t="s">
        <v>241</v>
      </c>
      <c r="P8" s="242" t="s">
        <v>406</v>
      </c>
      <c r="Q8" s="242" t="s">
        <v>404</v>
      </c>
      <c r="R8" s="242" t="s">
        <v>241</v>
      </c>
      <c r="S8" s="242" t="s">
        <v>406</v>
      </c>
      <c r="T8" s="242" t="s">
        <v>404</v>
      </c>
      <c r="U8" s="242" t="s">
        <v>241</v>
      </c>
      <c r="V8" s="242" t="s">
        <v>406</v>
      </c>
      <c r="W8" s="242" t="s">
        <v>404</v>
      </c>
      <c r="X8" s="242" t="s">
        <v>241</v>
      </c>
      <c r="Y8" s="242" t="s">
        <v>406</v>
      </c>
      <c r="Z8" s="242" t="s">
        <v>404</v>
      </c>
      <c r="AA8" s="242" t="s">
        <v>241</v>
      </c>
      <c r="AB8" s="242" t="s">
        <v>406</v>
      </c>
      <c r="AC8" s="242" t="s">
        <v>404</v>
      </c>
      <c r="AD8" s="242" t="s">
        <v>241</v>
      </c>
      <c r="AE8" s="242" t="s">
        <v>406</v>
      </c>
      <c r="AF8" s="242" t="s">
        <v>404</v>
      </c>
      <c r="AG8" s="242" t="s">
        <v>241</v>
      </c>
      <c r="AH8" s="242" t="s">
        <v>406</v>
      </c>
      <c r="AI8" s="242" t="s">
        <v>404</v>
      </c>
      <c r="AJ8" s="391"/>
      <c r="AK8" s="407"/>
      <c r="AL8" s="229"/>
    </row>
    <row r="9" spans="1:38" ht="12.75">
      <c r="A9" s="340" t="s">
        <v>339</v>
      </c>
      <c r="B9" s="243" t="s">
        <v>7</v>
      </c>
      <c r="C9" s="244">
        <v>5900</v>
      </c>
      <c r="D9" s="244">
        <v>5100</v>
      </c>
      <c r="E9" s="244">
        <v>5100</v>
      </c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5"/>
      <c r="W9" s="245"/>
      <c r="X9" s="245"/>
      <c r="Y9" s="246"/>
      <c r="Z9" s="246"/>
      <c r="AA9" s="247">
        <f>C9+F9+I9+L9+O9+R9+U9+X9</f>
        <v>5900</v>
      </c>
      <c r="AB9" s="247">
        <f>D9+G9+J9+M9+P9+S9+V9+Y9</f>
        <v>5100</v>
      </c>
      <c r="AC9" s="247">
        <f>E9+H9+K9+N9+Q9+T9+W9+Z9</f>
        <v>5100</v>
      </c>
      <c r="AD9" s="248">
        <v>79852</v>
      </c>
      <c r="AE9" s="248">
        <v>70930</v>
      </c>
      <c r="AF9" s="248">
        <v>70930</v>
      </c>
      <c r="AG9" s="247">
        <f aca="true" t="shared" si="0" ref="AG9:AG14">AA9+AD9</f>
        <v>85752</v>
      </c>
      <c r="AH9" s="247">
        <f aca="true" t="shared" si="1" ref="AH9:AI14">AB9+AE9</f>
        <v>76030</v>
      </c>
      <c r="AI9" s="247">
        <f t="shared" si="1"/>
        <v>76030</v>
      </c>
      <c r="AJ9" s="249">
        <v>5900</v>
      </c>
      <c r="AK9" s="248">
        <v>79852</v>
      </c>
      <c r="AL9" s="229"/>
    </row>
    <row r="10" spans="1:38" ht="12.75">
      <c r="A10" s="338" t="s">
        <v>340</v>
      </c>
      <c r="B10" s="250" t="s">
        <v>8</v>
      </c>
      <c r="C10" s="251">
        <v>20090</v>
      </c>
      <c r="D10" s="251">
        <v>22000</v>
      </c>
      <c r="E10" s="251">
        <v>22000</v>
      </c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2"/>
      <c r="W10" s="252"/>
      <c r="X10" s="252"/>
      <c r="Y10" s="253"/>
      <c r="Z10" s="253"/>
      <c r="AA10" s="254">
        <f aca="true" t="shared" si="2" ref="AA10:AA15">C10+F10+I10+L10+O10+R10+U10+X10</f>
        <v>20090</v>
      </c>
      <c r="AB10" s="254">
        <f aca="true" t="shared" si="3" ref="AB10:AC26">D10+G10+J10+M10+P10+S10+V10+Y10</f>
        <v>22000</v>
      </c>
      <c r="AC10" s="254">
        <f t="shared" si="3"/>
        <v>22000</v>
      </c>
      <c r="AD10" s="255">
        <v>226568</v>
      </c>
      <c r="AE10" s="256">
        <v>220208</v>
      </c>
      <c r="AF10" s="256">
        <v>220208</v>
      </c>
      <c r="AG10" s="257">
        <f t="shared" si="0"/>
        <v>246658</v>
      </c>
      <c r="AH10" s="257">
        <f t="shared" si="1"/>
        <v>242208</v>
      </c>
      <c r="AI10" s="257">
        <f t="shared" si="1"/>
        <v>242208</v>
      </c>
      <c r="AJ10" s="249">
        <v>20090</v>
      </c>
      <c r="AK10" s="256">
        <v>226568</v>
      </c>
      <c r="AL10" s="229"/>
    </row>
    <row r="11" spans="1:38" ht="12.75">
      <c r="A11" s="338" t="s">
        <v>341</v>
      </c>
      <c r="B11" s="250" t="s">
        <v>9</v>
      </c>
      <c r="C11" s="251">
        <v>2600</v>
      </c>
      <c r="D11" s="251">
        <v>1250</v>
      </c>
      <c r="E11" s="251">
        <v>1250</v>
      </c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1"/>
      <c r="U11" s="251"/>
      <c r="V11" s="252"/>
      <c r="W11" s="252"/>
      <c r="X11" s="253">
        <v>340</v>
      </c>
      <c r="Y11" s="253"/>
      <c r="Z11" s="253"/>
      <c r="AA11" s="254">
        <f t="shared" si="2"/>
        <v>2940</v>
      </c>
      <c r="AB11" s="254">
        <f t="shared" si="3"/>
        <v>1250</v>
      </c>
      <c r="AC11" s="254">
        <f t="shared" si="3"/>
        <v>1250</v>
      </c>
      <c r="AD11" s="255">
        <v>34671</v>
      </c>
      <c r="AE11" s="256">
        <v>22585</v>
      </c>
      <c r="AF11" s="256">
        <v>22585</v>
      </c>
      <c r="AG11" s="257">
        <f t="shared" si="0"/>
        <v>37611</v>
      </c>
      <c r="AH11" s="257">
        <f t="shared" si="1"/>
        <v>23835</v>
      </c>
      <c r="AI11" s="257">
        <f t="shared" si="1"/>
        <v>23835</v>
      </c>
      <c r="AJ11" s="249">
        <v>2940</v>
      </c>
      <c r="AK11" s="256">
        <v>34671</v>
      </c>
      <c r="AL11" s="229"/>
    </row>
    <row r="12" spans="1:38" ht="12.75">
      <c r="A12" s="338" t="s">
        <v>342</v>
      </c>
      <c r="B12" s="250" t="s">
        <v>10</v>
      </c>
      <c r="C12" s="251">
        <v>4060</v>
      </c>
      <c r="D12" s="251">
        <v>5980</v>
      </c>
      <c r="E12" s="251">
        <v>5980</v>
      </c>
      <c r="F12" s="251"/>
      <c r="G12" s="251"/>
      <c r="H12" s="251"/>
      <c r="I12" s="251">
        <v>1500</v>
      </c>
      <c r="J12" s="251"/>
      <c r="K12" s="251"/>
      <c r="L12" s="251"/>
      <c r="M12" s="251"/>
      <c r="N12" s="251"/>
      <c r="O12" s="251"/>
      <c r="P12" s="251"/>
      <c r="Q12" s="251"/>
      <c r="R12" s="251"/>
      <c r="S12" s="251"/>
      <c r="T12" s="251"/>
      <c r="U12" s="251"/>
      <c r="V12" s="252"/>
      <c r="W12" s="252"/>
      <c r="X12" s="253">
        <v>3731</v>
      </c>
      <c r="Y12" s="253"/>
      <c r="Z12" s="253">
        <v>5829</v>
      </c>
      <c r="AA12" s="254">
        <f t="shared" si="2"/>
        <v>9291</v>
      </c>
      <c r="AB12" s="254">
        <f t="shared" si="3"/>
        <v>5980</v>
      </c>
      <c r="AC12" s="254">
        <f t="shared" si="3"/>
        <v>11809</v>
      </c>
      <c r="AD12" s="255">
        <v>90182</v>
      </c>
      <c r="AE12" s="256">
        <v>90510</v>
      </c>
      <c r="AF12" s="256">
        <v>90510</v>
      </c>
      <c r="AG12" s="257">
        <f t="shared" si="0"/>
        <v>99473</v>
      </c>
      <c r="AH12" s="257">
        <f t="shared" si="1"/>
        <v>96490</v>
      </c>
      <c r="AI12" s="257">
        <f t="shared" si="1"/>
        <v>102319</v>
      </c>
      <c r="AJ12" s="249">
        <v>9291</v>
      </c>
      <c r="AK12" s="256">
        <v>90182</v>
      </c>
      <c r="AL12" s="229"/>
    </row>
    <row r="13" spans="1:38" ht="12.75">
      <c r="A13" s="338" t="s">
        <v>343</v>
      </c>
      <c r="B13" s="250" t="s">
        <v>11</v>
      </c>
      <c r="C13" s="251">
        <v>5600</v>
      </c>
      <c r="D13" s="251">
        <v>5900</v>
      </c>
      <c r="E13" s="251">
        <v>5900</v>
      </c>
      <c r="F13" s="251"/>
      <c r="G13" s="251"/>
      <c r="H13" s="251"/>
      <c r="I13" s="251"/>
      <c r="J13" s="251">
        <v>8243</v>
      </c>
      <c r="K13" s="251">
        <v>8243</v>
      </c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2"/>
      <c r="W13" s="252"/>
      <c r="X13" s="253">
        <v>100</v>
      </c>
      <c r="Y13" s="253"/>
      <c r="Z13" s="253">
        <v>2956</v>
      </c>
      <c r="AA13" s="254">
        <f t="shared" si="2"/>
        <v>5700</v>
      </c>
      <c r="AB13" s="254">
        <f t="shared" si="3"/>
        <v>14143</v>
      </c>
      <c r="AC13" s="254">
        <f t="shared" si="3"/>
        <v>17099</v>
      </c>
      <c r="AD13" s="255">
        <v>30762</v>
      </c>
      <c r="AE13" s="256">
        <v>30318</v>
      </c>
      <c r="AF13" s="256">
        <v>30318</v>
      </c>
      <c r="AG13" s="257">
        <f t="shared" si="0"/>
        <v>36462</v>
      </c>
      <c r="AH13" s="257">
        <f t="shared" si="1"/>
        <v>44461</v>
      </c>
      <c r="AI13" s="257">
        <f t="shared" si="1"/>
        <v>47417</v>
      </c>
      <c r="AJ13" s="249">
        <v>5700</v>
      </c>
      <c r="AK13" s="256">
        <v>30762</v>
      </c>
      <c r="AL13" s="229"/>
    </row>
    <row r="14" spans="1:38" ht="12.75">
      <c r="A14" s="338" t="s">
        <v>344</v>
      </c>
      <c r="B14" s="250" t="s">
        <v>12</v>
      </c>
      <c r="C14" s="251">
        <v>36531</v>
      </c>
      <c r="D14" s="251">
        <v>44040</v>
      </c>
      <c r="E14" s="251">
        <v>44040</v>
      </c>
      <c r="F14" s="251"/>
      <c r="G14" s="251"/>
      <c r="H14" s="251"/>
      <c r="I14" s="251">
        <v>33694</v>
      </c>
      <c r="J14" s="251">
        <v>16233</v>
      </c>
      <c r="K14" s="251">
        <v>16233</v>
      </c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2"/>
      <c r="W14" s="252"/>
      <c r="X14" s="253">
        <v>3320</v>
      </c>
      <c r="Y14" s="253"/>
      <c r="Z14" s="253">
        <v>2475</v>
      </c>
      <c r="AA14" s="257">
        <f t="shared" si="2"/>
        <v>73545</v>
      </c>
      <c r="AB14" s="258">
        <f t="shared" si="3"/>
        <v>60273</v>
      </c>
      <c r="AC14" s="258">
        <f t="shared" si="3"/>
        <v>62748</v>
      </c>
      <c r="AD14" s="255">
        <v>81065</v>
      </c>
      <c r="AE14" s="256">
        <v>78511</v>
      </c>
      <c r="AF14" s="256">
        <v>78511</v>
      </c>
      <c r="AG14" s="257">
        <f t="shared" si="0"/>
        <v>154610</v>
      </c>
      <c r="AH14" s="257">
        <f t="shared" si="1"/>
        <v>138784</v>
      </c>
      <c r="AI14" s="257">
        <f t="shared" si="1"/>
        <v>141259</v>
      </c>
      <c r="AJ14" s="249">
        <v>73545</v>
      </c>
      <c r="AK14" s="256">
        <v>81065</v>
      </c>
      <c r="AL14" s="229"/>
    </row>
    <row r="15" spans="1:39" ht="13.5" thickBot="1">
      <c r="A15" s="339"/>
      <c r="B15" s="259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1"/>
      <c r="W15" s="261"/>
      <c r="X15" s="261"/>
      <c r="Y15" s="262"/>
      <c r="Z15" s="262"/>
      <c r="AA15" s="257">
        <f t="shared" si="2"/>
        <v>0</v>
      </c>
      <c r="AB15" s="254">
        <f t="shared" si="3"/>
        <v>0</v>
      </c>
      <c r="AC15" s="254">
        <f t="shared" si="3"/>
        <v>0</v>
      </c>
      <c r="AD15" s="263"/>
      <c r="AE15" s="263"/>
      <c r="AF15" s="263"/>
      <c r="AG15" s="257"/>
      <c r="AH15" s="264"/>
      <c r="AI15" s="264"/>
      <c r="AJ15" s="265"/>
      <c r="AK15" s="263"/>
      <c r="AL15" s="229"/>
      <c r="AM15">
        <f>AA16+AD16</f>
        <v>660566</v>
      </c>
    </row>
    <row r="16" spans="1:39" ht="12.75">
      <c r="A16" s="340" t="s">
        <v>333</v>
      </c>
      <c r="B16" s="266" t="s">
        <v>13</v>
      </c>
      <c r="C16" s="267">
        <f aca="true" t="shared" si="4" ref="C16:I16">SUM(C9:C15)</f>
        <v>74781</v>
      </c>
      <c r="D16" s="267">
        <f t="shared" si="4"/>
        <v>84270</v>
      </c>
      <c r="E16" s="267">
        <f t="shared" si="4"/>
        <v>84270</v>
      </c>
      <c r="F16" s="267">
        <f t="shared" si="4"/>
        <v>0</v>
      </c>
      <c r="G16" s="267">
        <f t="shared" si="4"/>
        <v>0</v>
      </c>
      <c r="H16" s="267">
        <f t="shared" si="4"/>
        <v>0</v>
      </c>
      <c r="I16" s="267">
        <f t="shared" si="4"/>
        <v>35194</v>
      </c>
      <c r="J16" s="267">
        <f aca="true" t="shared" si="5" ref="J16:AC16">SUM(J9:J15)</f>
        <v>24476</v>
      </c>
      <c r="K16" s="267">
        <f t="shared" si="5"/>
        <v>24476</v>
      </c>
      <c r="L16" s="267">
        <f t="shared" si="5"/>
        <v>0</v>
      </c>
      <c r="M16" s="267">
        <f t="shared" si="5"/>
        <v>0</v>
      </c>
      <c r="N16" s="267">
        <f t="shared" si="5"/>
        <v>0</v>
      </c>
      <c r="O16" s="267">
        <f t="shared" si="5"/>
        <v>0</v>
      </c>
      <c r="P16" s="267">
        <f t="shared" si="5"/>
        <v>0</v>
      </c>
      <c r="Q16" s="267">
        <f t="shared" si="5"/>
        <v>0</v>
      </c>
      <c r="R16" s="267">
        <f t="shared" si="5"/>
        <v>0</v>
      </c>
      <c r="S16" s="267">
        <f t="shared" si="5"/>
        <v>0</v>
      </c>
      <c r="T16" s="267">
        <f t="shared" si="5"/>
        <v>0</v>
      </c>
      <c r="U16" s="267">
        <f t="shared" si="5"/>
        <v>0</v>
      </c>
      <c r="V16" s="267">
        <f t="shared" si="5"/>
        <v>0</v>
      </c>
      <c r="W16" s="267">
        <f t="shared" si="5"/>
        <v>0</v>
      </c>
      <c r="X16" s="267">
        <f t="shared" si="5"/>
        <v>7491</v>
      </c>
      <c r="Y16" s="267">
        <f t="shared" si="5"/>
        <v>0</v>
      </c>
      <c r="Z16" s="267">
        <f t="shared" si="5"/>
        <v>11260</v>
      </c>
      <c r="AA16" s="267">
        <f t="shared" si="5"/>
        <v>117466</v>
      </c>
      <c r="AB16" s="267">
        <f t="shared" si="5"/>
        <v>108746</v>
      </c>
      <c r="AC16" s="267">
        <f t="shared" si="5"/>
        <v>120006</v>
      </c>
      <c r="AD16" s="256">
        <f aca="true" t="shared" si="6" ref="AD16:AK16">SUM(AD9:AD15)</f>
        <v>543100</v>
      </c>
      <c r="AE16" s="256">
        <f t="shared" si="6"/>
        <v>513062</v>
      </c>
      <c r="AF16" s="256">
        <f t="shared" si="6"/>
        <v>513062</v>
      </c>
      <c r="AG16" s="257">
        <f t="shared" si="6"/>
        <v>660566</v>
      </c>
      <c r="AH16" s="257">
        <f t="shared" si="6"/>
        <v>621808</v>
      </c>
      <c r="AI16" s="257">
        <f t="shared" si="6"/>
        <v>633068</v>
      </c>
      <c r="AJ16" s="227">
        <f t="shared" si="6"/>
        <v>117466</v>
      </c>
      <c r="AK16" s="256">
        <f t="shared" si="6"/>
        <v>543100</v>
      </c>
      <c r="AL16" s="229"/>
      <c r="AM16">
        <f>SUM(AA9:AA14)</f>
        <v>117466</v>
      </c>
    </row>
    <row r="17" spans="1:38" ht="12.75">
      <c r="A17" s="338"/>
      <c r="B17" s="268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70"/>
      <c r="W17" s="270"/>
      <c r="X17" s="270"/>
      <c r="Y17" s="271"/>
      <c r="Z17" s="271"/>
      <c r="AA17" s="257"/>
      <c r="AB17" s="254">
        <f t="shared" si="3"/>
        <v>0</v>
      </c>
      <c r="AC17" s="254">
        <f t="shared" si="3"/>
        <v>0</v>
      </c>
      <c r="AD17" s="272"/>
      <c r="AE17" s="272"/>
      <c r="AF17" s="272"/>
      <c r="AG17" s="273"/>
      <c r="AH17" s="274"/>
      <c r="AI17" s="274"/>
      <c r="AJ17" s="249"/>
      <c r="AK17" s="272"/>
      <c r="AL17" s="229"/>
    </row>
    <row r="18" spans="1:38" ht="12.75">
      <c r="A18" s="338" t="s">
        <v>334</v>
      </c>
      <c r="B18" s="276" t="s">
        <v>14</v>
      </c>
      <c r="C18" s="251">
        <v>3000</v>
      </c>
      <c r="D18" s="251">
        <v>2423</v>
      </c>
      <c r="E18" s="251">
        <v>4594</v>
      </c>
      <c r="F18" s="251"/>
      <c r="G18" s="251"/>
      <c r="H18" s="251"/>
      <c r="I18" s="251">
        <v>17000</v>
      </c>
      <c r="J18" s="251">
        <v>17000</v>
      </c>
      <c r="K18" s="251">
        <v>17000</v>
      </c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2"/>
      <c r="W18" s="252"/>
      <c r="X18" s="253">
        <v>2127</v>
      </c>
      <c r="Y18" s="253"/>
      <c r="Z18" s="253">
        <v>17596</v>
      </c>
      <c r="AA18" s="257">
        <f>C18+F18+I18+L18+O18+R18+U18+X18</f>
        <v>22127</v>
      </c>
      <c r="AB18" s="254">
        <f t="shared" si="3"/>
        <v>19423</v>
      </c>
      <c r="AC18" s="254">
        <f t="shared" si="3"/>
        <v>39190</v>
      </c>
      <c r="AD18" s="255">
        <v>102200</v>
      </c>
      <c r="AE18" s="255">
        <v>97262</v>
      </c>
      <c r="AF18" s="255">
        <v>97262</v>
      </c>
      <c r="AG18" s="254">
        <f>AA18+AD18</f>
        <v>124327</v>
      </c>
      <c r="AH18" s="254">
        <f>AB18+AE18</f>
        <v>116685</v>
      </c>
      <c r="AI18" s="254">
        <f>AC18+AF18</f>
        <v>136452</v>
      </c>
      <c r="AJ18" s="249">
        <v>22127</v>
      </c>
      <c r="AK18" s="255">
        <v>102200</v>
      </c>
      <c r="AL18" s="229"/>
    </row>
    <row r="19" spans="1:38" ht="12.75">
      <c r="A19" s="338"/>
      <c r="B19" s="268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70"/>
      <c r="W19" s="270"/>
      <c r="X19" s="271"/>
      <c r="Y19" s="271"/>
      <c r="Z19" s="271"/>
      <c r="AA19" s="257"/>
      <c r="AB19" s="254"/>
      <c r="AC19" s="254"/>
      <c r="AD19" s="272"/>
      <c r="AE19" s="272"/>
      <c r="AF19" s="272"/>
      <c r="AG19" s="254"/>
      <c r="AH19" s="254"/>
      <c r="AI19" s="254"/>
      <c r="AJ19" s="249"/>
      <c r="AK19" s="272"/>
      <c r="AL19" s="229"/>
    </row>
    <row r="20" spans="1:38" ht="12.75">
      <c r="A20" s="338" t="s">
        <v>335</v>
      </c>
      <c r="B20" s="276" t="s">
        <v>15</v>
      </c>
      <c r="C20" s="251">
        <v>31450</v>
      </c>
      <c r="D20" s="251">
        <v>40650</v>
      </c>
      <c r="E20" s="251">
        <v>40650</v>
      </c>
      <c r="F20" s="251"/>
      <c r="G20" s="251"/>
      <c r="H20" s="251"/>
      <c r="I20" s="251">
        <v>533634</v>
      </c>
      <c r="J20" s="251">
        <v>593125</v>
      </c>
      <c r="K20" s="251">
        <v>593125</v>
      </c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2"/>
      <c r="W20" s="252"/>
      <c r="X20" s="253">
        <v>946</v>
      </c>
      <c r="Y20" s="253"/>
      <c r="Z20" s="253">
        <v>2607</v>
      </c>
      <c r="AA20" s="257">
        <f>C20+F20+I20+L20+O20+R20+U20+X20</f>
        <v>566030</v>
      </c>
      <c r="AB20" s="254">
        <f t="shared" si="3"/>
        <v>633775</v>
      </c>
      <c r="AC20" s="254">
        <f t="shared" si="3"/>
        <v>636382</v>
      </c>
      <c r="AD20" s="255">
        <v>0</v>
      </c>
      <c r="AE20" s="255">
        <v>0</v>
      </c>
      <c r="AF20" s="255">
        <v>0</v>
      </c>
      <c r="AG20" s="254">
        <f aca="true" t="shared" si="7" ref="AG20:AG26">AA20+AD20</f>
        <v>566030</v>
      </c>
      <c r="AH20" s="254">
        <f aca="true" t="shared" si="8" ref="AH20:AI26">AB20+AE20</f>
        <v>633775</v>
      </c>
      <c r="AI20" s="254">
        <f t="shared" si="8"/>
        <v>636382</v>
      </c>
      <c r="AJ20" s="249">
        <v>566030</v>
      </c>
      <c r="AK20" s="255">
        <v>0</v>
      </c>
      <c r="AL20" s="229"/>
    </row>
    <row r="21" spans="1:38" ht="12.75">
      <c r="A21" s="338"/>
      <c r="B21" s="268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70"/>
      <c r="W21" s="270"/>
      <c r="X21" s="271"/>
      <c r="Y21" s="271"/>
      <c r="Z21" s="271"/>
      <c r="AA21" s="257"/>
      <c r="AB21" s="254"/>
      <c r="AC21" s="254"/>
      <c r="AD21" s="272"/>
      <c r="AE21" s="272"/>
      <c r="AF21" s="272"/>
      <c r="AG21" s="254"/>
      <c r="AH21" s="254"/>
      <c r="AI21" s="254"/>
      <c r="AJ21" s="249"/>
      <c r="AK21" s="272"/>
      <c r="AL21" s="229"/>
    </row>
    <row r="22" spans="1:38" ht="12.75">
      <c r="A22" s="338" t="s">
        <v>336</v>
      </c>
      <c r="B22" s="276" t="s">
        <v>16</v>
      </c>
      <c r="C22" s="251">
        <v>90200</v>
      </c>
      <c r="D22" s="251">
        <v>108000</v>
      </c>
      <c r="E22" s="251">
        <v>108000</v>
      </c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251"/>
      <c r="T22" s="251"/>
      <c r="U22" s="251"/>
      <c r="V22" s="252"/>
      <c r="W22" s="252"/>
      <c r="X22" s="253">
        <v>23948</v>
      </c>
      <c r="Y22" s="253"/>
      <c r="Z22" s="253">
        <v>27292</v>
      </c>
      <c r="AA22" s="257">
        <f>C22+F22+I22+L22+O22+R22+U22+X22</f>
        <v>114148</v>
      </c>
      <c r="AB22" s="254">
        <f t="shared" si="3"/>
        <v>108000</v>
      </c>
      <c r="AC22" s="254">
        <f t="shared" si="3"/>
        <v>135292</v>
      </c>
      <c r="AD22" s="255">
        <v>151500</v>
      </c>
      <c r="AE22" s="255">
        <v>132225</v>
      </c>
      <c r="AF22" s="255">
        <v>132225</v>
      </c>
      <c r="AG22" s="254">
        <f t="shared" si="7"/>
        <v>265648</v>
      </c>
      <c r="AH22" s="254">
        <f t="shared" si="8"/>
        <v>240225</v>
      </c>
      <c r="AI22" s="254">
        <f t="shared" si="8"/>
        <v>267517</v>
      </c>
      <c r="AJ22" s="249">
        <v>114148</v>
      </c>
      <c r="AK22" s="255">
        <v>151500</v>
      </c>
      <c r="AL22" s="229"/>
    </row>
    <row r="23" spans="1:38" ht="12.75">
      <c r="A23" s="338"/>
      <c r="B23" s="276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77"/>
      <c r="S23" s="277"/>
      <c r="T23" s="277"/>
      <c r="U23" s="277"/>
      <c r="V23" s="278"/>
      <c r="W23" s="278"/>
      <c r="X23" s="279"/>
      <c r="Y23" s="279"/>
      <c r="Z23" s="279"/>
      <c r="AA23" s="257"/>
      <c r="AB23" s="254"/>
      <c r="AC23" s="254"/>
      <c r="AD23" s="280"/>
      <c r="AE23" s="280"/>
      <c r="AF23" s="280"/>
      <c r="AG23" s="254"/>
      <c r="AH23" s="254"/>
      <c r="AI23" s="254"/>
      <c r="AJ23" s="281"/>
      <c r="AK23" s="280"/>
      <c r="AL23" s="282"/>
    </row>
    <row r="24" spans="1:38" ht="12.75">
      <c r="A24" s="338" t="s">
        <v>338</v>
      </c>
      <c r="B24" s="276" t="s">
        <v>64</v>
      </c>
      <c r="C24" s="251"/>
      <c r="D24" s="251"/>
      <c r="E24" s="251"/>
      <c r="F24" s="251"/>
      <c r="G24" s="251">
        <v>640</v>
      </c>
      <c r="H24" s="251">
        <v>640</v>
      </c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2"/>
      <c r="W24" s="252"/>
      <c r="X24" s="253"/>
      <c r="Y24" s="253"/>
      <c r="Z24" s="253"/>
      <c r="AA24" s="257">
        <f>C24+F24+I24+L24+O24+R24+U24+X24</f>
        <v>0</v>
      </c>
      <c r="AB24" s="254">
        <f t="shared" si="3"/>
        <v>640</v>
      </c>
      <c r="AC24" s="254">
        <f t="shared" si="3"/>
        <v>640</v>
      </c>
      <c r="AD24" s="255">
        <v>0</v>
      </c>
      <c r="AE24" s="255">
        <v>0</v>
      </c>
      <c r="AF24" s="255">
        <v>0</v>
      </c>
      <c r="AG24" s="254">
        <f t="shared" si="7"/>
        <v>0</v>
      </c>
      <c r="AH24" s="254">
        <f t="shared" si="8"/>
        <v>640</v>
      </c>
      <c r="AI24" s="254">
        <f t="shared" si="8"/>
        <v>640</v>
      </c>
      <c r="AJ24" s="249">
        <v>0</v>
      </c>
      <c r="AK24" s="255">
        <v>0</v>
      </c>
      <c r="AL24" s="229"/>
    </row>
    <row r="25" spans="1:38" ht="12.75">
      <c r="A25" s="338"/>
      <c r="B25" s="276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2"/>
      <c r="W25" s="252"/>
      <c r="X25" s="253"/>
      <c r="Y25" s="253"/>
      <c r="Z25" s="253"/>
      <c r="AA25" s="257"/>
      <c r="AB25" s="254"/>
      <c r="AC25" s="254"/>
      <c r="AD25" s="255"/>
      <c r="AE25" s="255"/>
      <c r="AF25" s="255"/>
      <c r="AG25" s="254"/>
      <c r="AH25" s="254"/>
      <c r="AI25" s="254"/>
      <c r="AJ25" s="249"/>
      <c r="AK25" s="255"/>
      <c r="AL25" s="229"/>
    </row>
    <row r="26" spans="1:38" ht="12.75">
      <c r="A26" s="338" t="s">
        <v>337</v>
      </c>
      <c r="B26" s="276" t="s">
        <v>17</v>
      </c>
      <c r="C26" s="251">
        <v>54257</v>
      </c>
      <c r="D26" s="251">
        <v>53706</v>
      </c>
      <c r="E26" s="251">
        <v>53706</v>
      </c>
      <c r="F26" s="251">
        <v>1615306</v>
      </c>
      <c r="G26" s="251">
        <v>459233</v>
      </c>
      <c r="H26" s="251">
        <v>463716</v>
      </c>
      <c r="I26" s="251">
        <v>22070</v>
      </c>
      <c r="J26" s="251">
        <v>17528</v>
      </c>
      <c r="K26" s="251">
        <v>22365</v>
      </c>
      <c r="L26" s="251">
        <v>261430</v>
      </c>
      <c r="M26" s="251">
        <v>17800</v>
      </c>
      <c r="N26" s="251">
        <v>17800</v>
      </c>
      <c r="O26" s="251">
        <v>234450</v>
      </c>
      <c r="P26" s="251">
        <v>267700</v>
      </c>
      <c r="Q26" s="251">
        <v>267700</v>
      </c>
      <c r="R26" s="251">
        <v>79763</v>
      </c>
      <c r="S26" s="251">
        <v>28900</v>
      </c>
      <c r="T26" s="251">
        <v>28900</v>
      </c>
      <c r="U26" s="252">
        <v>311251</v>
      </c>
      <c r="V26" s="252">
        <v>283107</v>
      </c>
      <c r="W26" s="252">
        <v>284703</v>
      </c>
      <c r="X26" s="253">
        <v>0</v>
      </c>
      <c r="Y26" s="253">
        <v>8860</v>
      </c>
      <c r="Z26" s="253">
        <v>14942</v>
      </c>
      <c r="AA26" s="257">
        <f>C26+F26+I26+L26+O26+R26+U26+X26</f>
        <v>2578527</v>
      </c>
      <c r="AB26" s="254">
        <f t="shared" si="3"/>
        <v>1136834</v>
      </c>
      <c r="AC26" s="254">
        <f t="shared" si="3"/>
        <v>1153832</v>
      </c>
      <c r="AD26" s="255"/>
      <c r="AE26" s="255"/>
      <c r="AF26" s="255"/>
      <c r="AG26" s="254">
        <f t="shared" si="7"/>
        <v>2578527</v>
      </c>
      <c r="AH26" s="254">
        <f t="shared" si="8"/>
        <v>1136834</v>
      </c>
      <c r="AI26" s="254">
        <f t="shared" si="8"/>
        <v>1153832</v>
      </c>
      <c r="AJ26" s="249">
        <v>2578527</v>
      </c>
      <c r="AK26" s="255"/>
      <c r="AL26" s="229"/>
    </row>
    <row r="27" spans="1:39" ht="13.5" thickBot="1">
      <c r="A27" s="341"/>
      <c r="B27" s="268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70"/>
      <c r="W27" s="270"/>
      <c r="X27" s="270"/>
      <c r="Y27" s="271"/>
      <c r="Z27" s="271"/>
      <c r="AA27" s="257"/>
      <c r="AB27" s="254"/>
      <c r="AC27" s="254"/>
      <c r="AD27" s="272"/>
      <c r="AE27" s="272"/>
      <c r="AF27" s="272"/>
      <c r="AG27" s="254"/>
      <c r="AH27" s="274"/>
      <c r="AI27" s="274"/>
      <c r="AJ27" s="283"/>
      <c r="AK27" s="272"/>
      <c r="AL27" s="229"/>
      <c r="AM27">
        <f>SUM(AG16:AG27)</f>
        <v>4195098</v>
      </c>
    </row>
    <row r="28" spans="1:39" ht="22.5" customHeight="1" thickBot="1">
      <c r="A28" s="342"/>
      <c r="B28" s="284" t="s">
        <v>94</v>
      </c>
      <c r="C28" s="285">
        <f>SUM(C16:C27)</f>
        <v>253688</v>
      </c>
      <c r="D28" s="285">
        <f>SUM(D16:D27)</f>
        <v>289049</v>
      </c>
      <c r="E28" s="285">
        <f>SUM(E16:E27)</f>
        <v>291220</v>
      </c>
      <c r="F28" s="285">
        <f aca="true" t="shared" si="9" ref="F28:U28">SUM(F16:F27)</f>
        <v>1615306</v>
      </c>
      <c r="G28" s="285">
        <f t="shared" si="9"/>
        <v>459873</v>
      </c>
      <c r="H28" s="285">
        <f t="shared" si="9"/>
        <v>464356</v>
      </c>
      <c r="I28" s="285">
        <f t="shared" si="9"/>
        <v>607898</v>
      </c>
      <c r="J28" s="285">
        <f t="shared" si="9"/>
        <v>652129</v>
      </c>
      <c r="K28" s="285">
        <f t="shared" si="9"/>
        <v>656966</v>
      </c>
      <c r="L28" s="285">
        <f t="shared" si="9"/>
        <v>261430</v>
      </c>
      <c r="M28" s="285">
        <f t="shared" si="9"/>
        <v>17800</v>
      </c>
      <c r="N28" s="285">
        <f t="shared" si="9"/>
        <v>17800</v>
      </c>
      <c r="O28" s="285">
        <f t="shared" si="9"/>
        <v>234450</v>
      </c>
      <c r="P28" s="285">
        <f>SUM(P16:P27)</f>
        <v>267700</v>
      </c>
      <c r="Q28" s="285">
        <f>SUM(Q16:Q27)</f>
        <v>267700</v>
      </c>
      <c r="R28" s="285">
        <f>SUM(R16:R27)</f>
        <v>79763</v>
      </c>
      <c r="S28" s="285">
        <f>SUM(S16:S27)</f>
        <v>28900</v>
      </c>
      <c r="T28" s="285">
        <f>SUM(T16:T27)</f>
        <v>28900</v>
      </c>
      <c r="U28" s="285">
        <f t="shared" si="9"/>
        <v>311251</v>
      </c>
      <c r="V28" s="285">
        <f>SUM(V16:V27)</f>
        <v>283107</v>
      </c>
      <c r="W28" s="285">
        <f>SUM(W16:W27)</f>
        <v>284703</v>
      </c>
      <c r="X28" s="285">
        <f>SUM(X16:X27)</f>
        <v>34512</v>
      </c>
      <c r="Y28" s="285">
        <f>SUM(Y16:Y27)</f>
        <v>8860</v>
      </c>
      <c r="Z28" s="285">
        <f>SUM(Z16:Z27)</f>
        <v>73697</v>
      </c>
      <c r="AA28" s="257">
        <f>C28+F28+I28+L28+O28+R28+U28+X28</f>
        <v>3398298</v>
      </c>
      <c r="AB28" s="257">
        <f>D28+G28+J28+M28+P28+S28+V28+Y28</f>
        <v>2007418</v>
      </c>
      <c r="AC28" s="257">
        <f>E28+H28+K28+N28+Q28+T28+W28+Z28</f>
        <v>2085342</v>
      </c>
      <c r="AD28" s="286">
        <f>SUM(AD16:AD27)</f>
        <v>796800</v>
      </c>
      <c r="AE28" s="286">
        <f>SUM(AE16:AE27)</f>
        <v>742549</v>
      </c>
      <c r="AF28" s="286">
        <f>SUM(AF16:AF27)</f>
        <v>742549</v>
      </c>
      <c r="AG28" s="287">
        <f>AA28+AD28</f>
        <v>4195098</v>
      </c>
      <c r="AH28" s="287">
        <f>AB28+AE28</f>
        <v>2749967</v>
      </c>
      <c r="AI28" s="287">
        <f>AC28+AF28</f>
        <v>2827891</v>
      </c>
      <c r="AJ28" s="288">
        <f>SUM(AJ16:AJ27)</f>
        <v>3398298</v>
      </c>
      <c r="AK28" s="286">
        <f>SUM(AK16:AK27)</f>
        <v>796800</v>
      </c>
      <c r="AL28" s="282"/>
      <c r="AM28">
        <f>SUM(AA16:AA27)</f>
        <v>3398298</v>
      </c>
    </row>
    <row r="29" spans="1:38" ht="28.5" customHeight="1" thickBot="1">
      <c r="A29" s="342"/>
      <c r="B29" s="290" t="s">
        <v>289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91"/>
      <c r="W29" s="291"/>
      <c r="X29" s="291"/>
      <c r="Y29" s="292"/>
      <c r="Z29" s="292"/>
      <c r="AA29" s="287"/>
      <c r="AB29" s="286"/>
      <c r="AC29" s="286"/>
      <c r="AD29" s="293">
        <v>796800</v>
      </c>
      <c r="AE29" s="293">
        <v>742549</v>
      </c>
      <c r="AF29" s="293">
        <v>742549</v>
      </c>
      <c r="AG29" s="287">
        <f>SUM(AD29)</f>
        <v>796800</v>
      </c>
      <c r="AH29" s="287">
        <f>SUM(AE29)</f>
        <v>742549</v>
      </c>
      <c r="AI29" s="287">
        <f>SUM(AF29)</f>
        <v>742549</v>
      </c>
      <c r="AJ29" s="288"/>
      <c r="AK29" s="289"/>
      <c r="AL29" s="235"/>
    </row>
    <row r="30" spans="1:39" ht="22.5" customHeight="1" thickBot="1">
      <c r="A30" s="342"/>
      <c r="B30" s="284" t="s">
        <v>95</v>
      </c>
      <c r="C30" s="285">
        <f>C28-C29</f>
        <v>253688</v>
      </c>
      <c r="D30" s="285">
        <f aca="true" t="shared" si="10" ref="D30:Z30">D28-D29</f>
        <v>289049</v>
      </c>
      <c r="E30" s="285">
        <f t="shared" si="10"/>
        <v>291220</v>
      </c>
      <c r="F30" s="285">
        <f t="shared" si="10"/>
        <v>1615306</v>
      </c>
      <c r="G30" s="285">
        <f t="shared" si="10"/>
        <v>459873</v>
      </c>
      <c r="H30" s="285">
        <f t="shared" si="10"/>
        <v>464356</v>
      </c>
      <c r="I30" s="285">
        <f t="shared" si="10"/>
        <v>607898</v>
      </c>
      <c r="J30" s="285">
        <f t="shared" si="10"/>
        <v>652129</v>
      </c>
      <c r="K30" s="285">
        <f t="shared" si="10"/>
        <v>656966</v>
      </c>
      <c r="L30" s="285">
        <f t="shared" si="10"/>
        <v>261430</v>
      </c>
      <c r="M30" s="285">
        <f t="shared" si="10"/>
        <v>17800</v>
      </c>
      <c r="N30" s="285">
        <f t="shared" si="10"/>
        <v>17800</v>
      </c>
      <c r="O30" s="285">
        <f t="shared" si="10"/>
        <v>234450</v>
      </c>
      <c r="P30" s="285">
        <f t="shared" si="10"/>
        <v>267700</v>
      </c>
      <c r="Q30" s="285">
        <f t="shared" si="10"/>
        <v>267700</v>
      </c>
      <c r="R30" s="285">
        <f t="shared" si="10"/>
        <v>79763</v>
      </c>
      <c r="S30" s="285">
        <f t="shared" si="10"/>
        <v>28900</v>
      </c>
      <c r="T30" s="285">
        <f t="shared" si="10"/>
        <v>28900</v>
      </c>
      <c r="U30" s="285">
        <f t="shared" si="10"/>
        <v>311251</v>
      </c>
      <c r="V30" s="285">
        <f t="shared" si="10"/>
        <v>283107</v>
      </c>
      <c r="W30" s="285">
        <f t="shared" si="10"/>
        <v>284703</v>
      </c>
      <c r="X30" s="285">
        <f t="shared" si="10"/>
        <v>34512</v>
      </c>
      <c r="Y30" s="285">
        <f t="shared" si="10"/>
        <v>8860</v>
      </c>
      <c r="Z30" s="285">
        <f t="shared" si="10"/>
        <v>73697</v>
      </c>
      <c r="AA30" s="287">
        <f aca="true" t="shared" si="11" ref="AA30:AK30">AA28-AA29</f>
        <v>3398298</v>
      </c>
      <c r="AB30" s="287">
        <f t="shared" si="11"/>
        <v>2007418</v>
      </c>
      <c r="AC30" s="287">
        <f t="shared" si="11"/>
        <v>2085342</v>
      </c>
      <c r="AD30" s="287">
        <f t="shared" si="11"/>
        <v>0</v>
      </c>
      <c r="AE30" s="287">
        <f>AE28-AE29</f>
        <v>0</v>
      </c>
      <c r="AF30" s="287">
        <f>AF28-AF29</f>
        <v>0</v>
      </c>
      <c r="AG30" s="287">
        <f t="shared" si="11"/>
        <v>3398298</v>
      </c>
      <c r="AH30" s="287">
        <f t="shared" si="11"/>
        <v>2007418</v>
      </c>
      <c r="AI30" s="287">
        <f t="shared" si="11"/>
        <v>2085342</v>
      </c>
      <c r="AJ30" s="287">
        <f t="shared" si="11"/>
        <v>3398298</v>
      </c>
      <c r="AK30" s="287">
        <f t="shared" si="11"/>
        <v>796800</v>
      </c>
      <c r="AL30" s="296"/>
      <c r="AM30" s="295">
        <f>3605361-AG30-AG31</f>
        <v>-70866</v>
      </c>
    </row>
    <row r="31" spans="2:38" ht="12.75"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387" t="s">
        <v>205</v>
      </c>
      <c r="S31" s="388"/>
      <c r="T31" s="388"/>
      <c r="U31" s="388"/>
      <c r="V31" s="388"/>
      <c r="W31" s="388"/>
      <c r="X31" s="388"/>
      <c r="Y31" s="388"/>
      <c r="Z31" s="389"/>
      <c r="AA31" s="226"/>
      <c r="AB31" s="226"/>
      <c r="AC31" s="226"/>
      <c r="AD31" s="226"/>
      <c r="AE31" s="226"/>
      <c r="AF31" s="226"/>
      <c r="AG31" s="226">
        <v>277929</v>
      </c>
      <c r="AH31" s="226">
        <v>311082</v>
      </c>
      <c r="AI31" s="226">
        <v>311082</v>
      </c>
      <c r="AJ31" s="227">
        <v>277929</v>
      </c>
      <c r="AK31" s="228"/>
      <c r="AL31" s="234"/>
    </row>
    <row r="32" spans="2:38" ht="12.75"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4"/>
      <c r="Q32" s="234"/>
      <c r="R32" s="396" t="s">
        <v>286</v>
      </c>
      <c r="S32" s="397"/>
      <c r="T32" s="397"/>
      <c r="U32" s="397"/>
      <c r="V32" s="397"/>
      <c r="W32" s="397"/>
      <c r="X32" s="397"/>
      <c r="Y32" s="397"/>
      <c r="Z32" s="398"/>
      <c r="AA32" s="230"/>
      <c r="AB32" s="230"/>
      <c r="AC32" s="230"/>
      <c r="AD32" s="230"/>
      <c r="AE32" s="230"/>
      <c r="AF32" s="230"/>
      <c r="AG32" s="230">
        <v>47700</v>
      </c>
      <c r="AH32" s="230">
        <v>30000</v>
      </c>
      <c r="AI32" s="230">
        <v>30000</v>
      </c>
      <c r="AJ32" s="231">
        <v>47700</v>
      </c>
      <c r="AK32" s="275"/>
      <c r="AL32" s="234"/>
    </row>
    <row r="33" spans="2:39" ht="13.5" thickBot="1"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399" t="s">
        <v>287</v>
      </c>
      <c r="S33" s="400"/>
      <c r="T33" s="401"/>
      <c r="U33" s="401"/>
      <c r="V33" s="401"/>
      <c r="W33" s="401"/>
      <c r="X33" s="401"/>
      <c r="Y33" s="401"/>
      <c r="Z33" s="402"/>
      <c r="AA33" s="232"/>
      <c r="AB33" s="232"/>
      <c r="AC33" s="232"/>
      <c r="AD33" s="232"/>
      <c r="AE33" s="232"/>
      <c r="AF33" s="232"/>
      <c r="AG33" s="232">
        <v>230229</v>
      </c>
      <c r="AH33" s="232">
        <v>281082</v>
      </c>
      <c r="AI33" s="232">
        <v>281082</v>
      </c>
      <c r="AJ33" s="233">
        <v>230229</v>
      </c>
      <c r="AK33" s="275"/>
      <c r="AL33" s="234"/>
      <c r="AM33">
        <f>AG30+AG31+AG33</f>
        <v>3906456</v>
      </c>
    </row>
    <row r="34" spans="2:38" ht="12.75"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</row>
    <row r="35" spans="2:39" ht="12.75"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>
        <f>SUM(AA28:AA34)</f>
        <v>6796596</v>
      </c>
    </row>
    <row r="36" spans="2:38" ht="12.7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</row>
    <row r="37" spans="2:38" ht="12.75"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</row>
  </sheetData>
  <mergeCells count="21">
    <mergeCell ref="AK7:AK8"/>
    <mergeCell ref="C7:E7"/>
    <mergeCell ref="F7:H7"/>
    <mergeCell ref="I7:K7"/>
    <mergeCell ref="L7:N7"/>
    <mergeCell ref="O7:Q7"/>
    <mergeCell ref="R7:T7"/>
    <mergeCell ref="U7:W7"/>
    <mergeCell ref="AA7:AC7"/>
    <mergeCell ref="R32:Z32"/>
    <mergeCell ref="R33:Z33"/>
    <mergeCell ref="B7:B8"/>
    <mergeCell ref="A7:A8"/>
    <mergeCell ref="AD1:AJ1"/>
    <mergeCell ref="B3:AD3"/>
    <mergeCell ref="R31:Z31"/>
    <mergeCell ref="AJ7:AJ8"/>
    <mergeCell ref="AG7:AI7"/>
    <mergeCell ref="X7:Z7"/>
    <mergeCell ref="C6:AD6"/>
    <mergeCell ref="AD7:AF7"/>
  </mergeCells>
  <printOptions/>
  <pageMargins left="0" right="0" top="0.3937007874015748" bottom="0.3937007874015748" header="0.5118110236220472" footer="0.5118110236220472"/>
  <pageSetup horizontalDpi="120" verticalDpi="12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4">
      <selection activeCell="E31" sqref="E31"/>
    </sheetView>
  </sheetViews>
  <sheetFormatPr defaultColWidth="9.00390625" defaultRowHeight="12.75"/>
  <cols>
    <col min="1" max="1" width="43.25390625" style="0" customWidth="1"/>
  </cols>
  <sheetData>
    <row r="1" ht="12.75">
      <c r="C1" t="s">
        <v>24</v>
      </c>
    </row>
    <row r="2" spans="1:5" ht="12.75">
      <c r="A2" s="380" t="s">
        <v>105</v>
      </c>
      <c r="B2" s="410"/>
      <c r="C2" s="410"/>
      <c r="D2" s="410"/>
      <c r="E2" s="410"/>
    </row>
    <row r="3" spans="1:5" ht="12.75">
      <c r="A3" s="380" t="s">
        <v>383</v>
      </c>
      <c r="B3" s="380"/>
      <c r="C3" s="380"/>
      <c r="D3" s="380"/>
      <c r="E3" s="380"/>
    </row>
    <row r="5" ht="13.5" thickBot="1">
      <c r="E5" t="s">
        <v>106</v>
      </c>
    </row>
    <row r="6" spans="1:5" ht="12.75">
      <c r="A6" s="411" t="s">
        <v>25</v>
      </c>
      <c r="B6" s="413" t="s">
        <v>113</v>
      </c>
      <c r="C6" s="413"/>
      <c r="D6" s="414"/>
      <c r="E6" s="415"/>
    </row>
    <row r="7" spans="1:5" ht="26.25" thickBot="1">
      <c r="A7" s="412"/>
      <c r="B7" s="362" t="s">
        <v>240</v>
      </c>
      <c r="C7" s="363" t="s">
        <v>241</v>
      </c>
      <c r="D7" s="363" t="s">
        <v>382</v>
      </c>
      <c r="E7" s="363" t="s">
        <v>404</v>
      </c>
    </row>
    <row r="8" spans="1:5" ht="12.75">
      <c r="A8" s="91" t="s">
        <v>107</v>
      </c>
      <c r="B8" s="82"/>
      <c r="C8" s="78"/>
      <c r="D8" s="78"/>
      <c r="E8" s="78"/>
    </row>
    <row r="9" spans="1:5" ht="12.75">
      <c r="A9" s="5" t="s">
        <v>242</v>
      </c>
      <c r="B9" s="81">
        <v>1770</v>
      </c>
      <c r="C9" s="6">
        <v>1770</v>
      </c>
      <c r="D9" s="6">
        <v>1180</v>
      </c>
      <c r="E9" s="6">
        <v>1180</v>
      </c>
    </row>
    <row r="10" spans="1:5" ht="12.75">
      <c r="A10" s="5" t="s">
        <v>243</v>
      </c>
      <c r="B10" s="81">
        <v>218241</v>
      </c>
      <c r="C10" s="6">
        <v>218241</v>
      </c>
      <c r="D10" s="6">
        <v>253902</v>
      </c>
      <c r="E10" s="6">
        <v>256073</v>
      </c>
    </row>
    <row r="11" spans="1:5" ht="12.75">
      <c r="A11" s="5" t="s">
        <v>244</v>
      </c>
      <c r="B11" s="81">
        <v>29997</v>
      </c>
      <c r="C11" s="6">
        <v>29997</v>
      </c>
      <c r="D11" s="6">
        <v>29821</v>
      </c>
      <c r="E11" s="6">
        <v>29821</v>
      </c>
    </row>
    <row r="12" spans="1:5" ht="12.75">
      <c r="A12" s="5" t="s">
        <v>245</v>
      </c>
      <c r="B12" s="81">
        <v>1000</v>
      </c>
      <c r="C12" s="6">
        <v>1000</v>
      </c>
      <c r="D12" s="6">
        <v>600</v>
      </c>
      <c r="E12" s="6">
        <v>600</v>
      </c>
    </row>
    <row r="13" spans="1:5" ht="12.75">
      <c r="A13" s="5" t="s">
        <v>246</v>
      </c>
      <c r="B13" s="81">
        <v>586265</v>
      </c>
      <c r="C13" s="6">
        <v>589398</v>
      </c>
      <c r="D13" s="6">
        <v>634629</v>
      </c>
      <c r="E13" s="6">
        <v>639466</v>
      </c>
    </row>
    <row r="14" spans="1:5" ht="12.75">
      <c r="A14" s="5" t="s">
        <v>247</v>
      </c>
      <c r="B14" s="81">
        <v>18500</v>
      </c>
      <c r="C14" s="6">
        <v>18500</v>
      </c>
      <c r="D14" s="6">
        <v>17500</v>
      </c>
      <c r="E14" s="6">
        <v>17500</v>
      </c>
    </row>
    <row r="15" spans="1:5" ht="12.75">
      <c r="A15" s="5" t="s">
        <v>248</v>
      </c>
      <c r="B15" s="81">
        <v>545868</v>
      </c>
      <c r="C15" s="6">
        <v>548381</v>
      </c>
      <c r="D15" s="6">
        <v>554353</v>
      </c>
      <c r="E15" s="6">
        <v>555949</v>
      </c>
    </row>
    <row r="16" spans="1:5" ht="12.75">
      <c r="A16" s="5" t="s">
        <v>249</v>
      </c>
      <c r="B16" s="81">
        <v>79663</v>
      </c>
      <c r="C16" s="6">
        <v>79663</v>
      </c>
      <c r="D16" s="6">
        <v>28900</v>
      </c>
      <c r="E16" s="6">
        <v>28900</v>
      </c>
    </row>
    <row r="17" spans="1:5" ht="12.75">
      <c r="A17" s="5" t="s">
        <v>250</v>
      </c>
      <c r="B17" s="81">
        <v>100</v>
      </c>
      <c r="C17" s="6">
        <v>100</v>
      </c>
      <c r="D17" s="6">
        <v>0</v>
      </c>
      <c r="E17" s="6">
        <v>0</v>
      </c>
    </row>
    <row r="18" spans="1:5" ht="12.75">
      <c r="A18" s="5" t="s">
        <v>251</v>
      </c>
      <c r="B18" s="81">
        <v>255930</v>
      </c>
      <c r="C18" s="6">
        <v>255930</v>
      </c>
      <c r="D18" s="6">
        <v>0</v>
      </c>
      <c r="E18" s="6">
        <v>0</v>
      </c>
    </row>
    <row r="19" spans="1:5" ht="12.75">
      <c r="A19" s="5" t="s">
        <v>252</v>
      </c>
      <c r="B19" s="81">
        <v>5500</v>
      </c>
      <c r="C19" s="6">
        <v>5500</v>
      </c>
      <c r="D19" s="6">
        <v>17800</v>
      </c>
      <c r="E19" s="6">
        <v>17800</v>
      </c>
    </row>
    <row r="20" spans="1:5" ht="12.75">
      <c r="A20" s="5" t="s">
        <v>253</v>
      </c>
      <c r="B20" s="81">
        <v>0</v>
      </c>
      <c r="C20" s="6">
        <v>0</v>
      </c>
      <c r="D20" s="6">
        <v>0</v>
      </c>
      <c r="E20" s="6">
        <v>0</v>
      </c>
    </row>
    <row r="21" spans="1:5" ht="12.75">
      <c r="A21" s="5" t="s">
        <v>254</v>
      </c>
      <c r="B21" s="81">
        <v>418819</v>
      </c>
      <c r="C21" s="6">
        <v>419350</v>
      </c>
      <c r="D21" s="6">
        <v>423398</v>
      </c>
      <c r="E21" s="6">
        <v>424653</v>
      </c>
    </row>
    <row r="22" spans="1:5" ht="12.75">
      <c r="A22" s="5" t="s">
        <v>255</v>
      </c>
      <c r="B22" s="81">
        <v>640</v>
      </c>
      <c r="C22" s="6">
        <v>2636</v>
      </c>
      <c r="D22" s="6">
        <v>640</v>
      </c>
      <c r="E22" s="6">
        <v>3228</v>
      </c>
    </row>
    <row r="23" spans="1:5" ht="12.75">
      <c r="A23" s="5" t="s">
        <v>256</v>
      </c>
      <c r="B23" s="81">
        <v>20320</v>
      </c>
      <c r="C23" s="6">
        <v>20320</v>
      </c>
      <c r="D23" s="6">
        <v>22747</v>
      </c>
      <c r="E23" s="6">
        <v>22751</v>
      </c>
    </row>
    <row r="24" spans="1:5" ht="12.75">
      <c r="A24" s="5" t="s">
        <v>310</v>
      </c>
      <c r="B24" s="81">
        <v>1173000</v>
      </c>
      <c r="C24" s="6">
        <v>1173000</v>
      </c>
      <c r="D24" s="6">
        <v>1088</v>
      </c>
      <c r="E24" s="6">
        <v>1088</v>
      </c>
    </row>
    <row r="25" spans="1:5" ht="12.75">
      <c r="A25" s="5" t="s">
        <v>257</v>
      </c>
      <c r="B25" s="81">
        <v>0</v>
      </c>
      <c r="C25" s="6">
        <v>0</v>
      </c>
      <c r="D25" s="6">
        <v>12000</v>
      </c>
      <c r="E25" s="6">
        <v>12636</v>
      </c>
    </row>
    <row r="26" spans="1:5" ht="12.75">
      <c r="A26" s="5" t="s">
        <v>258</v>
      </c>
      <c r="B26" s="81">
        <v>0</v>
      </c>
      <c r="C26" s="6">
        <v>0</v>
      </c>
      <c r="D26" s="6">
        <v>0</v>
      </c>
      <c r="E26" s="6">
        <v>0</v>
      </c>
    </row>
    <row r="27" spans="1:5" ht="12.75">
      <c r="A27" s="5" t="s">
        <v>259</v>
      </c>
      <c r="B27" s="81">
        <v>0</v>
      </c>
      <c r="C27" s="6">
        <v>0</v>
      </c>
      <c r="D27" s="6">
        <v>0</v>
      </c>
      <c r="E27" s="6">
        <v>0</v>
      </c>
    </row>
    <row r="28" spans="1:5" ht="12.75">
      <c r="A28" s="5" t="s">
        <v>198</v>
      </c>
      <c r="B28" s="81">
        <v>0</v>
      </c>
      <c r="C28" s="6">
        <v>0</v>
      </c>
      <c r="D28" s="6">
        <v>500</v>
      </c>
      <c r="E28" s="6">
        <v>500</v>
      </c>
    </row>
    <row r="29" spans="1:5" ht="12.75">
      <c r="A29" s="5" t="s">
        <v>108</v>
      </c>
      <c r="B29" s="81">
        <f>SUM(B9:B28)</f>
        <v>3355613</v>
      </c>
      <c r="C29" s="6">
        <f>SUM(C9:C28)</f>
        <v>3363786</v>
      </c>
      <c r="D29" s="6">
        <f>SUM(D9:D28)</f>
        <v>1999058</v>
      </c>
      <c r="E29" s="6">
        <f>SUM(E9:E28)</f>
        <v>2012145</v>
      </c>
    </row>
    <row r="30" spans="1:5" ht="12.75">
      <c r="A30" s="5" t="s">
        <v>200</v>
      </c>
      <c r="B30" s="81">
        <v>3400</v>
      </c>
      <c r="C30" s="6">
        <v>34512</v>
      </c>
      <c r="D30" s="6">
        <v>8360</v>
      </c>
      <c r="E30" s="6">
        <v>73197</v>
      </c>
    </row>
    <row r="31" spans="1:5" ht="12.75">
      <c r="A31" s="5" t="s">
        <v>109</v>
      </c>
      <c r="B31" s="81">
        <f>SUM(B29:B30)</f>
        <v>3359013</v>
      </c>
      <c r="C31" s="6">
        <f>SUM(C29:C30)</f>
        <v>3398298</v>
      </c>
      <c r="D31" s="6">
        <f>SUM(D29:D30)</f>
        <v>2007418</v>
      </c>
      <c r="E31" s="6">
        <f>SUM(E29:E30)</f>
        <v>2085342</v>
      </c>
    </row>
    <row r="32" spans="1:5" ht="12.75">
      <c r="A32" s="5" t="s">
        <v>260</v>
      </c>
      <c r="B32" s="81">
        <v>230229</v>
      </c>
      <c r="C32" s="6">
        <v>230229</v>
      </c>
      <c r="D32" s="6">
        <v>281082</v>
      </c>
      <c r="E32" s="6">
        <v>281082</v>
      </c>
    </row>
    <row r="33" spans="1:5" ht="12.75">
      <c r="A33" s="5" t="s">
        <v>261</v>
      </c>
      <c r="B33" s="81">
        <v>47700</v>
      </c>
      <c r="C33" s="6">
        <v>47700</v>
      </c>
      <c r="D33" s="6">
        <v>30000</v>
      </c>
      <c r="E33" s="6">
        <v>30000</v>
      </c>
    </row>
    <row r="34" spans="1:5" ht="12.75">
      <c r="A34" s="5" t="s">
        <v>262</v>
      </c>
      <c r="B34" s="81"/>
      <c r="C34" s="6"/>
      <c r="D34" s="6"/>
      <c r="E34" s="6"/>
    </row>
    <row r="35" spans="1:5" ht="13.5" thickBot="1">
      <c r="A35" s="79" t="s">
        <v>263</v>
      </c>
      <c r="B35" s="83"/>
      <c r="C35" s="80"/>
      <c r="D35" s="80"/>
      <c r="E35" s="80"/>
    </row>
    <row r="36" spans="1:5" ht="13.5" thickBot="1">
      <c r="A36" s="69" t="s">
        <v>53</v>
      </c>
      <c r="B36" s="95">
        <f>SUM(B31:B35)</f>
        <v>3636942</v>
      </c>
      <c r="C36" s="96">
        <f>SUM(C31:C35)</f>
        <v>3676227</v>
      </c>
      <c r="D36" s="96">
        <f>SUM(D31:D35)</f>
        <v>2318500</v>
      </c>
      <c r="E36" s="96">
        <f>SUM(E31:E35)</f>
        <v>2396424</v>
      </c>
    </row>
    <row r="37" spans="1:5" ht="12.75">
      <c r="A37" s="77"/>
      <c r="B37" s="82"/>
      <c r="C37" s="78"/>
      <c r="D37" s="78"/>
      <c r="E37" s="78"/>
    </row>
    <row r="38" spans="1:5" ht="12.75">
      <c r="A38" s="92" t="s">
        <v>110</v>
      </c>
      <c r="B38" s="81"/>
      <c r="C38" s="6"/>
      <c r="D38" s="6"/>
      <c r="E38" s="6"/>
    </row>
    <row r="39" spans="1:5" ht="12.75">
      <c r="A39" s="5" t="s">
        <v>46</v>
      </c>
      <c r="B39" s="81">
        <v>949289</v>
      </c>
      <c r="C39" s="6">
        <v>954820</v>
      </c>
      <c r="D39" s="6">
        <v>951323</v>
      </c>
      <c r="E39" s="6">
        <v>955812</v>
      </c>
    </row>
    <row r="40" spans="1:5" ht="12.75">
      <c r="A40" s="5" t="s">
        <v>47</v>
      </c>
      <c r="B40" s="81">
        <v>293434</v>
      </c>
      <c r="C40" s="6">
        <v>294815</v>
      </c>
      <c r="D40" s="6">
        <v>293368</v>
      </c>
      <c r="E40" s="6">
        <v>294023</v>
      </c>
    </row>
    <row r="41" spans="1:5" ht="12.75">
      <c r="A41" s="5" t="s">
        <v>309</v>
      </c>
      <c r="B41" s="81">
        <v>553687</v>
      </c>
      <c r="C41" s="6">
        <v>565572</v>
      </c>
      <c r="D41" s="6">
        <v>575977</v>
      </c>
      <c r="E41" s="6">
        <v>605292</v>
      </c>
    </row>
    <row r="42" spans="1:5" ht="12.75">
      <c r="A42" s="5" t="s">
        <v>190</v>
      </c>
      <c r="B42" s="81">
        <v>38720</v>
      </c>
      <c r="C42" s="6">
        <v>38720</v>
      </c>
      <c r="D42" s="6">
        <v>36218</v>
      </c>
      <c r="E42" s="6">
        <v>36218</v>
      </c>
    </row>
    <row r="43" spans="1:5" ht="12.75">
      <c r="A43" s="5" t="s">
        <v>264</v>
      </c>
      <c r="B43" s="81">
        <v>3926</v>
      </c>
      <c r="C43" s="6">
        <v>5754</v>
      </c>
      <c r="D43" s="6">
        <v>3500</v>
      </c>
      <c r="E43" s="6">
        <v>27792</v>
      </c>
    </row>
    <row r="44" spans="1:5" ht="12.75">
      <c r="A44" s="5" t="s">
        <v>265</v>
      </c>
      <c r="B44" s="81">
        <v>15191</v>
      </c>
      <c r="C44" s="6">
        <v>15191</v>
      </c>
      <c r="D44" s="6">
        <v>6500</v>
      </c>
      <c r="E44" s="6">
        <v>6500</v>
      </c>
    </row>
    <row r="45" spans="1:5" ht="12.75">
      <c r="A45" s="5" t="s">
        <v>266</v>
      </c>
      <c r="B45" s="81">
        <v>22700</v>
      </c>
      <c r="C45" s="6">
        <v>22700</v>
      </c>
      <c r="D45" s="6">
        <v>17400</v>
      </c>
      <c r="E45" s="6">
        <v>17400</v>
      </c>
    </row>
    <row r="46" spans="1:5" ht="12.75">
      <c r="A46" s="5" t="s">
        <v>267</v>
      </c>
      <c r="B46" s="81">
        <v>0</v>
      </c>
      <c r="C46" s="6">
        <v>0</v>
      </c>
      <c r="D46" s="6">
        <v>11700</v>
      </c>
      <c r="E46" s="6">
        <v>11700</v>
      </c>
    </row>
    <row r="47" spans="1:5" ht="12.75">
      <c r="A47" s="5" t="s">
        <v>268</v>
      </c>
      <c r="B47" s="81">
        <v>20755</v>
      </c>
      <c r="C47" s="6">
        <v>20755</v>
      </c>
      <c r="D47" s="6">
        <v>23225</v>
      </c>
      <c r="E47" s="6">
        <v>23225</v>
      </c>
    </row>
    <row r="48" spans="1:5" ht="12.75">
      <c r="A48" s="5" t="s">
        <v>164</v>
      </c>
      <c r="B48" s="81">
        <v>650</v>
      </c>
      <c r="C48" s="6">
        <v>650</v>
      </c>
      <c r="D48" s="6">
        <v>640</v>
      </c>
      <c r="E48" s="6">
        <v>827</v>
      </c>
    </row>
    <row r="49" spans="1:5" ht="12.75">
      <c r="A49" s="5" t="s">
        <v>192</v>
      </c>
      <c r="B49" s="81">
        <v>33610</v>
      </c>
      <c r="C49" s="6">
        <v>50530</v>
      </c>
      <c r="D49" s="6">
        <v>11666</v>
      </c>
      <c r="E49" s="6">
        <v>12271</v>
      </c>
    </row>
    <row r="50" spans="1:5" ht="12.75">
      <c r="A50" s="5" t="s">
        <v>69</v>
      </c>
      <c r="B50" s="81">
        <v>1467566</v>
      </c>
      <c r="C50" s="6">
        <v>1467566</v>
      </c>
      <c r="D50" s="6">
        <v>98349</v>
      </c>
      <c r="E50" s="6">
        <v>115831</v>
      </c>
    </row>
    <row r="51" spans="1:5" ht="12.75">
      <c r="A51" s="5" t="s">
        <v>199</v>
      </c>
      <c r="B51" s="81">
        <v>0</v>
      </c>
      <c r="C51" s="6">
        <v>0</v>
      </c>
      <c r="D51" s="6">
        <v>0</v>
      </c>
      <c r="E51" s="6">
        <v>0</v>
      </c>
    </row>
    <row r="52" spans="1:5" ht="12.75">
      <c r="A52" s="5" t="s">
        <v>111</v>
      </c>
      <c r="B52" s="81">
        <f>SUM(B39:B51)</f>
        <v>3399528</v>
      </c>
      <c r="C52" s="6">
        <f>SUM(C39:C51)</f>
        <v>3437073</v>
      </c>
      <c r="D52" s="6">
        <f>SUM(D39:D51)</f>
        <v>2029866</v>
      </c>
      <c r="E52" s="6">
        <f>SUM(E39:E51)</f>
        <v>2106891</v>
      </c>
    </row>
    <row r="53" spans="1:5" ht="12.75">
      <c r="A53" s="5" t="s">
        <v>52</v>
      </c>
      <c r="B53" s="81">
        <v>3734</v>
      </c>
      <c r="C53" s="6">
        <v>5474</v>
      </c>
      <c r="D53" s="6">
        <v>6085</v>
      </c>
      <c r="E53" s="6">
        <v>6984</v>
      </c>
    </row>
    <row r="54" spans="1:5" ht="12.75">
      <c r="A54" s="5" t="s">
        <v>112</v>
      </c>
      <c r="B54" s="81">
        <f>SUM(B52:B53)</f>
        <v>3403262</v>
      </c>
      <c r="C54" s="6">
        <f>SUM(C52:C53)</f>
        <v>3442547</v>
      </c>
      <c r="D54" s="6">
        <f>SUM(D52:D53)</f>
        <v>2035951</v>
      </c>
      <c r="E54" s="6">
        <f>SUM(E52:E53)</f>
        <v>2113875</v>
      </c>
    </row>
    <row r="55" spans="1:5" ht="12.75">
      <c r="A55" s="5" t="s">
        <v>269</v>
      </c>
      <c r="B55" s="81">
        <v>185000</v>
      </c>
      <c r="C55" s="6">
        <v>185000</v>
      </c>
      <c r="D55" s="6">
        <v>226096</v>
      </c>
      <c r="E55" s="6">
        <v>226096</v>
      </c>
    </row>
    <row r="56" spans="1:5" ht="12.75">
      <c r="A56" s="5" t="s">
        <v>270</v>
      </c>
      <c r="B56" s="81">
        <v>48680</v>
      </c>
      <c r="C56" s="6">
        <v>48680</v>
      </c>
      <c r="D56" s="6">
        <v>56453</v>
      </c>
      <c r="E56" s="6">
        <v>56453</v>
      </c>
    </row>
    <row r="57" spans="1:5" ht="12.75">
      <c r="A57" s="5" t="s">
        <v>271</v>
      </c>
      <c r="B57" s="81"/>
      <c r="C57" s="6"/>
      <c r="D57" s="6"/>
      <c r="E57" s="6"/>
    </row>
    <row r="58" spans="1:5" ht="13.5" thickBot="1">
      <c r="A58" s="79" t="s">
        <v>272</v>
      </c>
      <c r="B58" s="83"/>
      <c r="C58" s="80"/>
      <c r="D58" s="80"/>
      <c r="E58" s="80"/>
    </row>
    <row r="59" spans="1:5" ht="13.5" thickBot="1">
      <c r="A59" s="69" t="s">
        <v>20</v>
      </c>
      <c r="B59" s="95">
        <f>SUM(B54:B58)</f>
        <v>3636942</v>
      </c>
      <c r="C59" s="96">
        <f>SUM(C54:C58)</f>
        <v>3676227</v>
      </c>
      <c r="D59" s="96">
        <f>SUM(D54:D58)</f>
        <v>2318500</v>
      </c>
      <c r="E59" s="96">
        <f>SUM(E54:E58)</f>
        <v>2396424</v>
      </c>
    </row>
    <row r="60" spans="1:5" ht="13.5" thickBot="1">
      <c r="A60" s="3"/>
      <c r="B60" s="72"/>
      <c r="C60" s="4"/>
      <c r="D60" s="4"/>
      <c r="E60" s="4"/>
    </row>
    <row r="61" spans="1:5" ht="13.5" thickBot="1">
      <c r="A61" s="73" t="s">
        <v>91</v>
      </c>
      <c r="B61" s="84">
        <v>796800</v>
      </c>
      <c r="C61" s="84">
        <v>796800</v>
      </c>
      <c r="D61" s="215">
        <v>742549</v>
      </c>
      <c r="E61" s="215">
        <v>742549</v>
      </c>
    </row>
  </sheetData>
  <mergeCells count="4">
    <mergeCell ref="A2:E2"/>
    <mergeCell ref="A3:E3"/>
    <mergeCell ref="A6:A7"/>
    <mergeCell ref="B6:E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61">
      <selection activeCell="E83" sqref="E83"/>
    </sheetView>
  </sheetViews>
  <sheetFormatPr defaultColWidth="9.00390625" defaultRowHeight="12.75"/>
  <cols>
    <col min="1" max="1" width="36.875" style="0" customWidth="1"/>
    <col min="4" max="11" width="8.625" style="0" customWidth="1"/>
    <col min="12" max="12" width="8.375" style="0" customWidth="1"/>
  </cols>
  <sheetData>
    <row r="1" ht="12.75">
      <c r="K1" t="s">
        <v>54</v>
      </c>
    </row>
    <row r="2" spans="1:11" ht="12.75">
      <c r="A2" s="380" t="s">
        <v>139</v>
      </c>
      <c r="B2" s="380"/>
      <c r="C2" s="380"/>
      <c r="D2" s="380"/>
      <c r="E2" s="369"/>
      <c r="F2" s="369"/>
      <c r="G2" s="369"/>
      <c r="H2" s="369"/>
      <c r="I2" s="369"/>
      <c r="J2" s="369"/>
      <c r="K2" s="369"/>
    </row>
    <row r="3" spans="1:12" ht="13.5" thickBot="1">
      <c r="A3" s="380" t="s">
        <v>403</v>
      </c>
      <c r="B3" s="380"/>
      <c r="C3" s="380"/>
      <c r="D3" s="380"/>
      <c r="E3" s="369"/>
      <c r="F3" s="369"/>
      <c r="G3" s="369"/>
      <c r="H3" s="369"/>
      <c r="I3" s="369"/>
      <c r="J3" s="369"/>
      <c r="K3" s="369"/>
      <c r="L3" t="s">
        <v>114</v>
      </c>
    </row>
    <row r="4" spans="1:12" ht="12.75">
      <c r="A4" s="420" t="s">
        <v>25</v>
      </c>
      <c r="B4" s="418" t="s">
        <v>115</v>
      </c>
      <c r="C4" s="416" t="s">
        <v>141</v>
      </c>
      <c r="D4" s="422" t="s">
        <v>142</v>
      </c>
      <c r="E4" s="413"/>
      <c r="F4" s="415"/>
      <c r="G4" s="423" t="s">
        <v>311</v>
      </c>
      <c r="H4" s="424"/>
      <c r="I4" s="424"/>
      <c r="J4" s="424"/>
      <c r="K4" s="424"/>
      <c r="L4" s="425"/>
    </row>
    <row r="5" spans="1:12" ht="13.5" thickBot="1">
      <c r="A5" s="421"/>
      <c r="B5" s="419"/>
      <c r="C5" s="417"/>
      <c r="D5" s="107" t="s">
        <v>143</v>
      </c>
      <c r="E5" s="97" t="s">
        <v>144</v>
      </c>
      <c r="F5" s="98" t="s">
        <v>145</v>
      </c>
      <c r="G5" s="100" t="s">
        <v>146</v>
      </c>
      <c r="H5" s="97" t="s">
        <v>147</v>
      </c>
      <c r="I5" s="97" t="s">
        <v>148</v>
      </c>
      <c r="J5" s="97" t="s">
        <v>149</v>
      </c>
      <c r="K5" s="97" t="s">
        <v>150</v>
      </c>
      <c r="L5" s="98" t="s">
        <v>151</v>
      </c>
    </row>
    <row r="6" spans="1:12" ht="10.5" customHeight="1">
      <c r="A6" s="108" t="s">
        <v>40</v>
      </c>
      <c r="B6" s="103"/>
      <c r="C6" s="105"/>
      <c r="D6" s="77"/>
      <c r="E6" s="82"/>
      <c r="F6" s="78"/>
      <c r="G6" s="101"/>
      <c r="H6" s="82"/>
      <c r="I6" s="82"/>
      <c r="J6" s="82"/>
      <c r="K6" s="82"/>
      <c r="L6" s="78"/>
    </row>
    <row r="7" spans="1:12" ht="12.75" customHeight="1">
      <c r="A7" s="323" t="s">
        <v>312</v>
      </c>
      <c r="B7" s="104">
        <f aca="true" t="shared" si="0" ref="B7:B14">SUM(C7:L7)</f>
        <v>1180</v>
      </c>
      <c r="C7" s="105">
        <v>1180</v>
      </c>
      <c r="D7" s="77"/>
      <c r="E7" s="82"/>
      <c r="F7" s="78"/>
      <c r="G7" s="101"/>
      <c r="H7" s="82"/>
      <c r="I7" s="82"/>
      <c r="J7" s="82"/>
      <c r="K7" s="82"/>
      <c r="L7" s="78"/>
    </row>
    <row r="8" spans="1:12" ht="12.75">
      <c r="A8" s="99" t="s">
        <v>313</v>
      </c>
      <c r="B8" s="104">
        <f t="shared" si="0"/>
        <v>114840</v>
      </c>
      <c r="C8" s="106"/>
      <c r="D8" s="5"/>
      <c r="E8" s="81">
        <v>5000</v>
      </c>
      <c r="F8" s="6">
        <v>98400</v>
      </c>
      <c r="G8" s="102">
        <v>2000</v>
      </c>
      <c r="H8" s="81"/>
      <c r="I8" s="81">
        <v>400</v>
      </c>
      <c r="J8" s="81"/>
      <c r="K8" s="81">
        <v>4790</v>
      </c>
      <c r="L8" s="6">
        <v>4250</v>
      </c>
    </row>
    <row r="9" spans="1:12" ht="12.75">
      <c r="A9" s="99" t="s">
        <v>314</v>
      </c>
      <c r="B9" s="104">
        <f t="shared" si="0"/>
        <v>24972</v>
      </c>
      <c r="C9" s="106"/>
      <c r="D9" s="5"/>
      <c r="E9" s="81">
        <v>6000</v>
      </c>
      <c r="F9" s="6">
        <v>8000</v>
      </c>
      <c r="G9" s="102"/>
      <c r="H9" s="81"/>
      <c r="I9" s="81"/>
      <c r="J9" s="81"/>
      <c r="K9" s="81">
        <v>10972</v>
      </c>
      <c r="L9" s="6"/>
    </row>
    <row r="10" spans="1:12" ht="12.75">
      <c r="A10" s="99" t="s">
        <v>116</v>
      </c>
      <c r="B10" s="104">
        <f t="shared" si="0"/>
        <v>44350</v>
      </c>
      <c r="C10" s="106"/>
      <c r="D10" s="5"/>
      <c r="E10" s="81">
        <v>22650</v>
      </c>
      <c r="F10" s="6"/>
      <c r="G10" s="102">
        <v>17000</v>
      </c>
      <c r="H10" s="81">
        <v>4700</v>
      </c>
      <c r="I10" s="81"/>
      <c r="J10" s="81"/>
      <c r="K10" s="81"/>
      <c r="L10" s="6"/>
    </row>
    <row r="11" spans="1:12" ht="12.75">
      <c r="A11" s="99" t="s">
        <v>117</v>
      </c>
      <c r="B11" s="104">
        <f t="shared" si="0"/>
        <v>49503</v>
      </c>
      <c r="C11" s="106">
        <v>35500</v>
      </c>
      <c r="D11" s="5"/>
      <c r="E11" s="81">
        <v>1000</v>
      </c>
      <c r="F11" s="6"/>
      <c r="G11" s="102">
        <v>9700</v>
      </c>
      <c r="H11" s="81">
        <v>500</v>
      </c>
      <c r="I11" s="81">
        <v>2300</v>
      </c>
      <c r="J11" s="81"/>
      <c r="K11" s="81">
        <v>503</v>
      </c>
      <c r="L11" s="6"/>
    </row>
    <row r="12" spans="1:12" ht="12.75">
      <c r="A12" s="99" t="s">
        <v>140</v>
      </c>
      <c r="B12" s="104">
        <f t="shared" si="0"/>
        <v>600</v>
      </c>
      <c r="C12" s="106">
        <v>600</v>
      </c>
      <c r="D12" s="5"/>
      <c r="E12" s="81"/>
      <c r="F12" s="6"/>
      <c r="G12" s="102"/>
      <c r="H12" s="81"/>
      <c r="I12" s="81"/>
      <c r="J12" s="81"/>
      <c r="K12" s="81"/>
      <c r="L12" s="6"/>
    </row>
    <row r="13" spans="1:12" ht="12.75">
      <c r="A13" s="99" t="s">
        <v>157</v>
      </c>
      <c r="B13" s="104">
        <f t="shared" si="0"/>
        <v>22408</v>
      </c>
      <c r="C13" s="106"/>
      <c r="D13" s="99">
        <v>4594</v>
      </c>
      <c r="E13" s="81"/>
      <c r="F13" s="130"/>
      <c r="G13" s="106">
        <v>11016</v>
      </c>
      <c r="H13" s="81">
        <v>100</v>
      </c>
      <c r="I13" s="81">
        <v>3200</v>
      </c>
      <c r="J13" s="81">
        <v>1250</v>
      </c>
      <c r="K13" s="81">
        <v>2248</v>
      </c>
      <c r="L13" s="130"/>
    </row>
    <row r="14" spans="1:12" ht="12.75">
      <c r="A14" s="99" t="s">
        <v>156</v>
      </c>
      <c r="B14" s="104">
        <f t="shared" si="0"/>
        <v>29821</v>
      </c>
      <c r="C14" s="106">
        <v>12880</v>
      </c>
      <c r="D14" s="99"/>
      <c r="E14" s="81">
        <v>6000</v>
      </c>
      <c r="F14" s="130">
        <v>1600</v>
      </c>
      <c r="G14" s="106">
        <v>4324</v>
      </c>
      <c r="H14" s="81">
        <v>600</v>
      </c>
      <c r="I14" s="81">
        <v>80</v>
      </c>
      <c r="J14" s="81"/>
      <c r="K14" s="81">
        <v>3487</v>
      </c>
      <c r="L14" s="130">
        <v>850</v>
      </c>
    </row>
    <row r="15" spans="1:12" s="87" customFormat="1" ht="12.75">
      <c r="A15" s="109" t="s">
        <v>118</v>
      </c>
      <c r="B15" s="110">
        <f>SUM(B7:B14)</f>
        <v>287674</v>
      </c>
      <c r="C15" s="110">
        <f>SUM(C7:C14)</f>
        <v>50160</v>
      </c>
      <c r="D15" s="110">
        <f aca="true" t="shared" si="1" ref="D15:L15">SUM(D8:D14)</f>
        <v>4594</v>
      </c>
      <c r="E15" s="110">
        <f t="shared" si="1"/>
        <v>40650</v>
      </c>
      <c r="F15" s="110">
        <f t="shared" si="1"/>
        <v>108000</v>
      </c>
      <c r="G15" s="110">
        <f t="shared" si="1"/>
        <v>44040</v>
      </c>
      <c r="H15" s="110">
        <f t="shared" si="1"/>
        <v>5900</v>
      </c>
      <c r="I15" s="110">
        <f t="shared" si="1"/>
        <v>5980</v>
      </c>
      <c r="J15" s="110">
        <f t="shared" si="1"/>
        <v>1250</v>
      </c>
      <c r="K15" s="110">
        <f t="shared" si="1"/>
        <v>22000</v>
      </c>
      <c r="L15" s="110">
        <f t="shared" si="1"/>
        <v>5100</v>
      </c>
    </row>
    <row r="16" spans="1:12" s="87" customFormat="1" ht="12.75">
      <c r="A16" s="113" t="s">
        <v>315</v>
      </c>
      <c r="B16" s="104">
        <f>SUM(C16:L16)</f>
        <v>600</v>
      </c>
      <c r="C16" s="115">
        <v>600</v>
      </c>
      <c r="D16" s="109"/>
      <c r="E16" s="93"/>
      <c r="F16" s="93"/>
      <c r="G16" s="93"/>
      <c r="H16" s="93"/>
      <c r="I16" s="93"/>
      <c r="J16" s="93"/>
      <c r="K16" s="93"/>
      <c r="L16" s="324"/>
    </row>
    <row r="17" spans="1:12" s="87" customFormat="1" ht="12.75">
      <c r="A17" s="113" t="s">
        <v>316</v>
      </c>
      <c r="B17" s="104">
        <f>SUM(C17:L17)</f>
        <v>2946</v>
      </c>
      <c r="C17" s="115">
        <v>2946</v>
      </c>
      <c r="D17" s="109"/>
      <c r="E17" s="93"/>
      <c r="F17" s="93"/>
      <c r="G17" s="93"/>
      <c r="H17" s="93"/>
      <c r="I17" s="93"/>
      <c r="J17" s="93"/>
      <c r="K17" s="93"/>
      <c r="L17" s="324"/>
    </row>
    <row r="18" spans="1:12" s="87" customFormat="1" ht="12.75">
      <c r="A18" s="109" t="s">
        <v>317</v>
      </c>
      <c r="B18" s="110">
        <f>SUM(B16:B17)</f>
        <v>3546</v>
      </c>
      <c r="C18" s="110">
        <f aca="true" t="shared" si="2" ref="C18:L18">SUM(C16:C17)</f>
        <v>3546</v>
      </c>
      <c r="D18" s="110">
        <f t="shared" si="2"/>
        <v>0</v>
      </c>
      <c r="E18" s="110">
        <f t="shared" si="2"/>
        <v>0</v>
      </c>
      <c r="F18" s="110">
        <f t="shared" si="2"/>
        <v>0</v>
      </c>
      <c r="G18" s="110">
        <f t="shared" si="2"/>
        <v>0</v>
      </c>
      <c r="H18" s="110">
        <f t="shared" si="2"/>
        <v>0</v>
      </c>
      <c r="I18" s="110">
        <f t="shared" si="2"/>
        <v>0</v>
      </c>
      <c r="J18" s="110">
        <f t="shared" si="2"/>
        <v>0</v>
      </c>
      <c r="K18" s="110">
        <f t="shared" si="2"/>
        <v>0</v>
      </c>
      <c r="L18" s="110">
        <f t="shared" si="2"/>
        <v>0</v>
      </c>
    </row>
    <row r="19" spans="1:12" ht="12.75">
      <c r="A19" s="99" t="s">
        <v>119</v>
      </c>
      <c r="B19" s="104">
        <f>SUM(C19:L19)</f>
        <v>220000</v>
      </c>
      <c r="C19" s="106">
        <v>220000</v>
      </c>
      <c r="D19" s="5"/>
      <c r="E19" s="81"/>
      <c r="F19" s="6"/>
      <c r="G19" s="102"/>
      <c r="H19" s="81"/>
      <c r="I19" s="81"/>
      <c r="J19" s="81"/>
      <c r="K19" s="81"/>
      <c r="L19" s="6"/>
    </row>
    <row r="20" spans="1:12" ht="12.75">
      <c r="A20" s="99" t="s">
        <v>120</v>
      </c>
      <c r="B20" s="104">
        <f>SUM(C20:L20)</f>
        <v>20000</v>
      </c>
      <c r="C20" s="106">
        <v>20000</v>
      </c>
      <c r="D20" s="5"/>
      <c r="E20" s="81"/>
      <c r="F20" s="6"/>
      <c r="G20" s="102"/>
      <c r="H20" s="81"/>
      <c r="I20" s="81"/>
      <c r="J20" s="81"/>
      <c r="K20" s="81"/>
      <c r="L20" s="6"/>
    </row>
    <row r="21" spans="1:12" ht="12.75">
      <c r="A21" s="99" t="s">
        <v>159</v>
      </c>
      <c r="B21" s="104">
        <f>SUM(C21:L21)</f>
        <v>200</v>
      </c>
      <c r="C21" s="106">
        <v>200</v>
      </c>
      <c r="D21" s="5"/>
      <c r="E21" s="81"/>
      <c r="F21" s="6"/>
      <c r="G21" s="102"/>
      <c r="H21" s="81"/>
      <c r="I21" s="81"/>
      <c r="J21" s="81"/>
      <c r="K21" s="81"/>
      <c r="L21" s="6"/>
    </row>
    <row r="22" spans="1:12" ht="12.75">
      <c r="A22" s="99" t="s">
        <v>121</v>
      </c>
      <c r="B22" s="104">
        <f>SUM(C22:L22)</f>
        <v>5300</v>
      </c>
      <c r="C22" s="106">
        <v>5300</v>
      </c>
      <c r="D22" s="5"/>
      <c r="E22" s="81"/>
      <c r="F22" s="6"/>
      <c r="G22" s="102"/>
      <c r="H22" s="81"/>
      <c r="I22" s="81"/>
      <c r="J22" s="81"/>
      <c r="K22" s="81"/>
      <c r="L22" s="6"/>
    </row>
    <row r="23" spans="1:12" ht="12.75">
      <c r="A23" s="99" t="s">
        <v>122</v>
      </c>
      <c r="B23" s="104">
        <f>SUM(C23:L23)</f>
        <v>21500</v>
      </c>
      <c r="C23" s="106">
        <v>21500</v>
      </c>
      <c r="D23" s="5"/>
      <c r="E23" s="81"/>
      <c r="F23" s="6"/>
      <c r="G23" s="102"/>
      <c r="H23" s="81"/>
      <c r="I23" s="81"/>
      <c r="J23" s="81"/>
      <c r="K23" s="81"/>
      <c r="L23" s="6"/>
    </row>
    <row r="24" spans="1:12" s="87" customFormat="1" ht="12.75">
      <c r="A24" s="109" t="s">
        <v>42</v>
      </c>
      <c r="B24" s="110">
        <f>SUM(B19:B23)</f>
        <v>267000</v>
      </c>
      <c r="C24" s="110">
        <f aca="true" t="shared" si="3" ref="C24:L24">SUM(C19:C23)</f>
        <v>267000</v>
      </c>
      <c r="D24" s="110">
        <f t="shared" si="3"/>
        <v>0</v>
      </c>
      <c r="E24" s="110">
        <f t="shared" si="3"/>
        <v>0</v>
      </c>
      <c r="F24" s="110">
        <f t="shared" si="3"/>
        <v>0</v>
      </c>
      <c r="G24" s="110">
        <f t="shared" si="3"/>
        <v>0</v>
      </c>
      <c r="H24" s="110">
        <f t="shared" si="3"/>
        <v>0</v>
      </c>
      <c r="I24" s="110">
        <f t="shared" si="3"/>
        <v>0</v>
      </c>
      <c r="J24" s="110">
        <f t="shared" si="3"/>
        <v>0</v>
      </c>
      <c r="K24" s="110">
        <f t="shared" si="3"/>
        <v>0</v>
      </c>
      <c r="L24" s="110">
        <f t="shared" si="3"/>
        <v>0</v>
      </c>
    </row>
    <row r="25" spans="1:12" s="87" customFormat="1" ht="12.75">
      <c r="A25" s="109" t="s">
        <v>123</v>
      </c>
      <c r="B25" s="110">
        <f>SUM(C25)</f>
        <v>700</v>
      </c>
      <c r="C25" s="111">
        <v>700</v>
      </c>
      <c r="D25" s="92">
        <v>0</v>
      </c>
      <c r="E25" s="93">
        <v>0</v>
      </c>
      <c r="F25" s="94">
        <v>0</v>
      </c>
      <c r="G25" s="112">
        <v>0</v>
      </c>
      <c r="H25" s="93">
        <v>0</v>
      </c>
      <c r="I25" s="93">
        <v>0</v>
      </c>
      <c r="J25" s="93">
        <v>0</v>
      </c>
      <c r="K25" s="93">
        <v>0</v>
      </c>
      <c r="L25" s="94">
        <v>0</v>
      </c>
    </row>
    <row r="26" spans="1:12" ht="12.75">
      <c r="A26" s="99" t="s">
        <v>124</v>
      </c>
      <c r="B26" s="104">
        <f>SUM(C26:L26)</f>
        <v>51033</v>
      </c>
      <c r="C26" s="106">
        <v>51033</v>
      </c>
      <c r="D26" s="5"/>
      <c r="E26" s="81"/>
      <c r="F26" s="6"/>
      <c r="G26" s="102"/>
      <c r="H26" s="81"/>
      <c r="I26" s="81"/>
      <c r="J26" s="81"/>
      <c r="K26" s="81"/>
      <c r="L26" s="6"/>
    </row>
    <row r="27" spans="1:12" ht="12.75">
      <c r="A27" s="99" t="s">
        <v>58</v>
      </c>
      <c r="B27" s="104">
        <f>SUM(C27:L27)</f>
        <v>69890</v>
      </c>
      <c r="C27" s="104">
        <v>69890</v>
      </c>
      <c r="D27" s="5"/>
      <c r="E27" s="81"/>
      <c r="F27" s="6"/>
      <c r="G27" s="102"/>
      <c r="H27" s="81"/>
      <c r="I27" s="81"/>
      <c r="J27" s="81"/>
      <c r="K27" s="81"/>
      <c r="L27" s="6"/>
    </row>
    <row r="28" spans="1:12" ht="12.75">
      <c r="A28" s="99" t="s">
        <v>125</v>
      </c>
      <c r="B28" s="104">
        <f>SUM(C28:L28)</f>
        <v>140750</v>
      </c>
      <c r="C28" s="106">
        <v>140750</v>
      </c>
      <c r="D28" s="5"/>
      <c r="E28" s="81"/>
      <c r="F28" s="6"/>
      <c r="G28" s="102"/>
      <c r="H28" s="81"/>
      <c r="I28" s="81"/>
      <c r="J28" s="81"/>
      <c r="K28" s="81"/>
      <c r="L28" s="6"/>
    </row>
    <row r="29" spans="1:12" ht="12.75">
      <c r="A29" s="99" t="s">
        <v>126</v>
      </c>
      <c r="B29" s="104">
        <f>SUM(C29:L29)</f>
        <v>30</v>
      </c>
      <c r="C29" s="106">
        <v>30</v>
      </c>
      <c r="D29" s="5"/>
      <c r="E29" s="81"/>
      <c r="F29" s="6"/>
      <c r="G29" s="102"/>
      <c r="H29" s="81"/>
      <c r="I29" s="81"/>
      <c r="J29" s="81"/>
      <c r="K29" s="81"/>
      <c r="L29" s="6"/>
    </row>
    <row r="30" spans="1:12" ht="12.75">
      <c r="A30" s="99" t="s">
        <v>43</v>
      </c>
      <c r="B30" s="104">
        <f>SUM(C30:L30)</f>
        <v>23000</v>
      </c>
      <c r="C30" s="106">
        <v>23000</v>
      </c>
      <c r="D30" s="5"/>
      <c r="E30" s="81"/>
      <c r="F30" s="6"/>
      <c r="G30" s="102"/>
      <c r="H30" s="81"/>
      <c r="I30" s="81"/>
      <c r="J30" s="81"/>
      <c r="K30" s="81"/>
      <c r="L30" s="6"/>
    </row>
    <row r="31" spans="1:12" s="87" customFormat="1" ht="12.75">
      <c r="A31" s="109" t="s">
        <v>127</v>
      </c>
      <c r="B31" s="110">
        <f>SUM(B26:B30)</f>
        <v>284703</v>
      </c>
      <c r="C31" s="110">
        <f>SUM(C26:C30)</f>
        <v>284703</v>
      </c>
      <c r="D31" s="92"/>
      <c r="E31" s="93"/>
      <c r="F31" s="94"/>
      <c r="G31" s="112"/>
      <c r="H31" s="93"/>
      <c r="I31" s="93"/>
      <c r="J31" s="93"/>
      <c r="K31" s="93"/>
      <c r="L31" s="94"/>
    </row>
    <row r="32" spans="1:12" ht="12.75">
      <c r="A32" s="99" t="s">
        <v>128</v>
      </c>
      <c r="B32" s="104">
        <f>SUM(C32:L32)</f>
        <v>0</v>
      </c>
      <c r="C32" s="106">
        <v>0</v>
      </c>
      <c r="D32" s="5"/>
      <c r="E32" s="81"/>
      <c r="F32" s="6"/>
      <c r="G32" s="102"/>
      <c r="H32" s="81"/>
      <c r="I32" s="81"/>
      <c r="J32" s="81"/>
      <c r="K32" s="81"/>
      <c r="L32" s="6"/>
    </row>
    <row r="33" spans="1:12" ht="12.75">
      <c r="A33" s="99" t="s">
        <v>129</v>
      </c>
      <c r="B33" s="104">
        <f>SUM(C33:L33)</f>
        <v>424653</v>
      </c>
      <c r="C33" s="106">
        <v>424653</v>
      </c>
      <c r="D33" s="5"/>
      <c r="E33" s="81"/>
      <c r="F33" s="6"/>
      <c r="G33" s="102"/>
      <c r="H33" s="81"/>
      <c r="I33" s="81"/>
      <c r="J33" s="81"/>
      <c r="K33" s="81"/>
      <c r="L33" s="6"/>
    </row>
    <row r="34" spans="1:12" s="87" customFormat="1" ht="12.75">
      <c r="A34" s="109" t="s">
        <v>130</v>
      </c>
      <c r="B34" s="110">
        <f>SUM(B32:B33)</f>
        <v>424653</v>
      </c>
      <c r="C34" s="110">
        <f>SUM(C32:C33)</f>
        <v>424653</v>
      </c>
      <c r="D34" s="92"/>
      <c r="E34" s="93"/>
      <c r="F34" s="94"/>
      <c r="G34" s="112"/>
      <c r="H34" s="93"/>
      <c r="I34" s="93"/>
      <c r="J34" s="93"/>
      <c r="K34" s="93"/>
      <c r="L34" s="94"/>
    </row>
    <row r="35" spans="1:12" s="120" customFormat="1" ht="12.75">
      <c r="A35" s="113" t="s">
        <v>166</v>
      </c>
      <c r="B35" s="114">
        <f aca="true" t="shared" si="4" ref="B35:B42">SUM(C35:L35)</f>
        <v>779</v>
      </c>
      <c r="C35" s="115">
        <v>779</v>
      </c>
      <c r="D35" s="116"/>
      <c r="E35" s="117"/>
      <c r="F35" s="118"/>
      <c r="G35" s="119"/>
      <c r="H35" s="117"/>
      <c r="I35" s="117"/>
      <c r="J35" s="117"/>
      <c r="K35" s="117"/>
      <c r="L35" s="118"/>
    </row>
    <row r="36" spans="1:12" s="120" customFormat="1" ht="12.75">
      <c r="A36" s="113" t="s">
        <v>167</v>
      </c>
      <c r="B36" s="114">
        <f t="shared" si="4"/>
        <v>1689</v>
      </c>
      <c r="C36" s="115">
        <v>1689</v>
      </c>
      <c r="D36" s="116"/>
      <c r="E36" s="117"/>
      <c r="F36" s="118"/>
      <c r="G36" s="119"/>
      <c r="H36" s="117"/>
      <c r="I36" s="117"/>
      <c r="J36" s="117"/>
      <c r="K36" s="117"/>
      <c r="L36" s="118"/>
    </row>
    <row r="37" spans="1:12" s="120" customFormat="1" ht="12.75">
      <c r="A37" s="113" t="s">
        <v>168</v>
      </c>
      <c r="B37" s="114">
        <f t="shared" si="4"/>
        <v>0</v>
      </c>
      <c r="C37" s="115"/>
      <c r="D37" s="116"/>
      <c r="E37" s="117"/>
      <c r="F37" s="118"/>
      <c r="G37" s="119"/>
      <c r="H37" s="117"/>
      <c r="I37" s="117"/>
      <c r="J37" s="117"/>
      <c r="K37" s="117"/>
      <c r="L37" s="118"/>
    </row>
    <row r="38" spans="1:12" s="120" customFormat="1" ht="12.75">
      <c r="A38" s="113" t="s">
        <v>176</v>
      </c>
      <c r="B38" s="114">
        <f t="shared" si="4"/>
        <v>0</v>
      </c>
      <c r="C38" s="115"/>
      <c r="D38" s="116"/>
      <c r="E38" s="117"/>
      <c r="F38" s="118"/>
      <c r="G38" s="119"/>
      <c r="H38" s="117"/>
      <c r="I38" s="117"/>
      <c r="J38" s="117"/>
      <c r="K38" s="117"/>
      <c r="L38" s="118"/>
    </row>
    <row r="39" spans="1:12" s="120" customFormat="1" ht="12.75">
      <c r="A39" s="113" t="s">
        <v>174</v>
      </c>
      <c r="B39" s="114">
        <f t="shared" si="4"/>
        <v>0</v>
      </c>
      <c r="C39" s="115"/>
      <c r="D39" s="116"/>
      <c r="E39" s="117"/>
      <c r="F39" s="118"/>
      <c r="G39" s="119"/>
      <c r="H39" s="117"/>
      <c r="I39" s="117"/>
      <c r="J39" s="117"/>
      <c r="K39" s="117"/>
      <c r="L39" s="118"/>
    </row>
    <row r="40" spans="1:12" s="120" customFormat="1" ht="12.75">
      <c r="A40" s="113" t="s">
        <v>175</v>
      </c>
      <c r="B40" s="114">
        <f t="shared" si="4"/>
        <v>120</v>
      </c>
      <c r="C40" s="115">
        <v>120</v>
      </c>
      <c r="D40" s="116"/>
      <c r="E40" s="117"/>
      <c r="F40" s="118"/>
      <c r="G40" s="119"/>
      <c r="H40" s="117"/>
      <c r="I40" s="117"/>
      <c r="J40" s="117"/>
      <c r="K40" s="117"/>
      <c r="L40" s="118"/>
    </row>
    <row r="41" spans="1:12" s="120" customFormat="1" ht="12.75">
      <c r="A41" s="113" t="s">
        <v>153</v>
      </c>
      <c r="B41" s="114">
        <f t="shared" si="4"/>
        <v>640</v>
      </c>
      <c r="C41" s="115">
        <v>640</v>
      </c>
      <c r="D41" s="116"/>
      <c r="E41" s="117"/>
      <c r="F41" s="118"/>
      <c r="G41" s="119"/>
      <c r="H41" s="117"/>
      <c r="I41" s="117"/>
      <c r="J41" s="117"/>
      <c r="K41" s="117"/>
      <c r="L41" s="118"/>
    </row>
    <row r="42" spans="1:12" s="120" customFormat="1" ht="12.75">
      <c r="A42" s="113" t="s">
        <v>131</v>
      </c>
      <c r="B42" s="114">
        <f t="shared" si="4"/>
        <v>0</v>
      </c>
      <c r="C42" s="115"/>
      <c r="D42" s="116"/>
      <c r="E42" s="117"/>
      <c r="F42" s="118"/>
      <c r="G42" s="119"/>
      <c r="H42" s="117"/>
      <c r="I42" s="117"/>
      <c r="J42" s="117"/>
      <c r="K42" s="117"/>
      <c r="L42" s="118"/>
    </row>
    <row r="43" spans="1:12" s="87" customFormat="1" ht="12.75">
      <c r="A43" s="109" t="s">
        <v>132</v>
      </c>
      <c r="B43" s="110">
        <f>SUM(B35:B42)</f>
        <v>3228</v>
      </c>
      <c r="C43" s="110">
        <f>SUM(C35:C42)</f>
        <v>3228</v>
      </c>
      <c r="D43" s="110">
        <f aca="true" t="shared" si="5" ref="D43:L43">SUM(D41:D42)</f>
        <v>0</v>
      </c>
      <c r="E43" s="110">
        <f t="shared" si="5"/>
        <v>0</v>
      </c>
      <c r="F43" s="110">
        <f t="shared" si="5"/>
        <v>0</v>
      </c>
      <c r="G43" s="110">
        <f t="shared" si="5"/>
        <v>0</v>
      </c>
      <c r="H43" s="110">
        <f t="shared" si="5"/>
        <v>0</v>
      </c>
      <c r="I43" s="110">
        <f t="shared" si="5"/>
        <v>0</v>
      </c>
      <c r="J43" s="110">
        <f t="shared" si="5"/>
        <v>0</v>
      </c>
      <c r="K43" s="110">
        <f t="shared" si="5"/>
        <v>0</v>
      </c>
      <c r="L43" s="110">
        <f t="shared" si="5"/>
        <v>0</v>
      </c>
    </row>
    <row r="44" spans="1:12" ht="12.75">
      <c r="A44" s="99" t="s">
        <v>133</v>
      </c>
      <c r="B44" s="104">
        <f>SUM(C44:L44)</f>
        <v>1264</v>
      </c>
      <c r="C44" s="106">
        <v>1264</v>
      </c>
      <c r="D44" s="5"/>
      <c r="E44" s="81"/>
      <c r="F44" s="6"/>
      <c r="G44" s="102"/>
      <c r="H44" s="81"/>
      <c r="I44" s="81"/>
      <c r="J44" s="81"/>
      <c r="K44" s="81"/>
      <c r="L44" s="6"/>
    </row>
    <row r="45" spans="1:12" ht="12.75">
      <c r="A45" s="99" t="s">
        <v>134</v>
      </c>
      <c r="B45" s="104">
        <f>SUM(C45:L45)</f>
        <v>4709</v>
      </c>
      <c r="C45" s="106">
        <v>4709</v>
      </c>
      <c r="D45" s="5"/>
      <c r="E45" s="81"/>
      <c r="F45" s="6"/>
      <c r="G45" s="102"/>
      <c r="H45" s="81"/>
      <c r="I45" s="81"/>
      <c r="J45" s="81"/>
      <c r="K45" s="81"/>
      <c r="L45" s="6"/>
    </row>
    <row r="46" spans="1:12" ht="12.75">
      <c r="A46" s="99" t="s">
        <v>155</v>
      </c>
      <c r="B46" s="104">
        <f>SUM(C46:L46)</f>
        <v>389</v>
      </c>
      <c r="C46" s="106">
        <v>389</v>
      </c>
      <c r="D46" s="5"/>
      <c r="E46" s="81"/>
      <c r="F46" s="6"/>
      <c r="G46" s="102"/>
      <c r="H46" s="81"/>
      <c r="I46" s="81"/>
      <c r="J46" s="81"/>
      <c r="K46" s="81"/>
      <c r="L46" s="6"/>
    </row>
    <row r="47" spans="1:12" ht="12.75">
      <c r="A47" s="99" t="s">
        <v>135</v>
      </c>
      <c r="B47" s="104">
        <f>SUM(C47:L47)</f>
        <v>16389</v>
      </c>
      <c r="C47" s="106">
        <v>16389</v>
      </c>
      <c r="D47" s="5"/>
      <c r="E47" s="81"/>
      <c r="F47" s="6"/>
      <c r="G47" s="102"/>
      <c r="H47" s="81"/>
      <c r="I47" s="81"/>
      <c r="J47" s="81"/>
      <c r="K47" s="81"/>
      <c r="L47" s="6"/>
    </row>
    <row r="48" spans="1:12" s="87" customFormat="1" ht="12.75">
      <c r="A48" s="109" t="s">
        <v>136</v>
      </c>
      <c r="B48" s="110">
        <f aca="true" t="shared" si="6" ref="B48:L48">SUM(B44:B47)</f>
        <v>22751</v>
      </c>
      <c r="C48" s="110">
        <f t="shared" si="6"/>
        <v>22751</v>
      </c>
      <c r="D48" s="110">
        <f t="shared" si="6"/>
        <v>0</v>
      </c>
      <c r="E48" s="110">
        <f t="shared" si="6"/>
        <v>0</v>
      </c>
      <c r="F48" s="110">
        <f t="shared" si="6"/>
        <v>0</v>
      </c>
      <c r="G48" s="110">
        <f t="shared" si="6"/>
        <v>0</v>
      </c>
      <c r="H48" s="110">
        <f t="shared" si="6"/>
        <v>0</v>
      </c>
      <c r="I48" s="110">
        <f t="shared" si="6"/>
        <v>0</v>
      </c>
      <c r="J48" s="110">
        <f t="shared" si="6"/>
        <v>0</v>
      </c>
      <c r="K48" s="110">
        <f t="shared" si="6"/>
        <v>0</v>
      </c>
      <c r="L48" s="110">
        <f t="shared" si="6"/>
        <v>0</v>
      </c>
    </row>
    <row r="49" spans="1:12" s="87" customFormat="1" ht="12.75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1:12" s="87" customFormat="1" ht="12.75">
      <c r="A50" s="126"/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</row>
    <row r="51" spans="1:12" s="87" customFormat="1" ht="12.75">
      <c r="A51" s="126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</row>
    <row r="52" spans="1:12" s="87" customFormat="1" ht="12.75">
      <c r="A52" s="126"/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</row>
    <row r="53" spans="1:12" s="87" customFormat="1" ht="12.75">
      <c r="A53" s="126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</row>
    <row r="54" spans="1:12" s="87" customFormat="1" ht="12.75">
      <c r="A54" s="126"/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</row>
    <row r="55" spans="1:12" s="87" customFormat="1" ht="12.75">
      <c r="A55" s="126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</row>
    <row r="56" spans="1:12" s="87" customFormat="1" ht="13.5" thickBo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</row>
    <row r="57" spans="1:12" s="87" customFormat="1" ht="12.75">
      <c r="A57" s="420" t="s">
        <v>25</v>
      </c>
      <c r="B57" s="418" t="s">
        <v>115</v>
      </c>
      <c r="C57" s="416" t="s">
        <v>141</v>
      </c>
      <c r="D57" s="422" t="s">
        <v>142</v>
      </c>
      <c r="E57" s="413"/>
      <c r="F57" s="415"/>
      <c r="G57" s="426" t="s">
        <v>152</v>
      </c>
      <c r="H57" s="413"/>
      <c r="I57" s="413"/>
      <c r="J57" s="413"/>
      <c r="K57" s="413"/>
      <c r="L57" s="415"/>
    </row>
    <row r="58" spans="1:12" s="120" customFormat="1" ht="13.5" thickBot="1">
      <c r="A58" s="421"/>
      <c r="B58" s="419"/>
      <c r="C58" s="417"/>
      <c r="D58" s="107" t="s">
        <v>143</v>
      </c>
      <c r="E58" s="97" t="s">
        <v>144</v>
      </c>
      <c r="F58" s="98" t="s">
        <v>145</v>
      </c>
      <c r="G58" s="100" t="s">
        <v>146</v>
      </c>
      <c r="H58" s="97" t="s">
        <v>147</v>
      </c>
      <c r="I58" s="97" t="s">
        <v>148</v>
      </c>
      <c r="J58" s="97" t="s">
        <v>149</v>
      </c>
      <c r="K58" s="97" t="s">
        <v>150</v>
      </c>
      <c r="L58" s="98" t="s">
        <v>151</v>
      </c>
    </row>
    <row r="59" spans="1:12" s="120" customFormat="1" ht="12.75">
      <c r="A59" s="325" t="s">
        <v>318</v>
      </c>
      <c r="B59" s="326">
        <f>SUM(C59:L59)</f>
        <v>1088</v>
      </c>
      <c r="C59" s="327">
        <v>1088</v>
      </c>
      <c r="D59" s="328"/>
      <c r="E59" s="329"/>
      <c r="F59" s="330"/>
      <c r="G59" s="331"/>
      <c r="H59" s="329"/>
      <c r="I59" s="329"/>
      <c r="J59" s="329"/>
      <c r="K59" s="329"/>
      <c r="L59" s="330"/>
    </row>
    <row r="60" spans="1:12" s="120" customFormat="1" ht="12.75">
      <c r="A60" s="325" t="s">
        <v>394</v>
      </c>
      <c r="B60" s="326">
        <f>SUM(C60:L60)</f>
        <v>12636</v>
      </c>
      <c r="C60" s="327">
        <v>12636</v>
      </c>
      <c r="D60" s="328"/>
      <c r="E60" s="329"/>
      <c r="F60" s="330"/>
      <c r="G60" s="331"/>
      <c r="H60" s="329"/>
      <c r="I60" s="329"/>
      <c r="J60" s="329"/>
      <c r="K60" s="329"/>
      <c r="L60" s="330"/>
    </row>
    <row r="61" spans="1:12" ht="12.75">
      <c r="A61" s="99" t="s">
        <v>160</v>
      </c>
      <c r="B61" s="104">
        <f aca="true" t="shared" si="7" ref="B61:B66">SUM(C61:L61)</f>
        <v>602401</v>
      </c>
      <c r="C61" s="106"/>
      <c r="D61" s="5"/>
      <c r="E61" s="81">
        <v>588625</v>
      </c>
      <c r="F61" s="6"/>
      <c r="G61" s="102">
        <v>13776</v>
      </c>
      <c r="H61" s="81"/>
      <c r="I61" s="81"/>
      <c r="J61" s="81"/>
      <c r="K61" s="81"/>
      <c r="L61" s="6"/>
    </row>
    <row r="62" spans="1:12" ht="12.75">
      <c r="A62" s="99" t="s">
        <v>137</v>
      </c>
      <c r="B62" s="104">
        <f t="shared" si="7"/>
        <v>6693</v>
      </c>
      <c r="C62" s="106">
        <v>1236</v>
      </c>
      <c r="D62" s="5"/>
      <c r="E62" s="81">
        <v>3000</v>
      </c>
      <c r="F62" s="6"/>
      <c r="G62" s="102">
        <v>2457</v>
      </c>
      <c r="H62" s="81"/>
      <c r="I62" s="81"/>
      <c r="J62" s="81"/>
      <c r="K62" s="81"/>
      <c r="L62" s="6"/>
    </row>
    <row r="63" spans="1:12" ht="12.75">
      <c r="A63" s="99" t="s">
        <v>138</v>
      </c>
      <c r="B63" s="104">
        <f t="shared" si="7"/>
        <v>500</v>
      </c>
      <c r="C63" s="106">
        <v>500</v>
      </c>
      <c r="D63" s="5"/>
      <c r="E63" s="81"/>
      <c r="F63" s="6"/>
      <c r="G63" s="102"/>
      <c r="H63" s="81"/>
      <c r="I63" s="81"/>
      <c r="J63" s="81"/>
      <c r="K63" s="81"/>
      <c r="L63" s="6"/>
    </row>
    <row r="64" spans="1:12" ht="12.75">
      <c r="A64" s="132" t="s">
        <v>162</v>
      </c>
      <c r="B64" s="104">
        <f t="shared" si="7"/>
        <v>19738</v>
      </c>
      <c r="C64" s="106">
        <v>11495</v>
      </c>
      <c r="D64" s="5"/>
      <c r="E64" s="81"/>
      <c r="F64" s="6"/>
      <c r="G64" s="102"/>
      <c r="H64" s="81">
        <v>8243</v>
      </c>
      <c r="I64" s="81"/>
      <c r="J64" s="81"/>
      <c r="K64" s="81"/>
      <c r="L64" s="6"/>
    </row>
    <row r="65" spans="1:12" ht="12.75">
      <c r="A65" s="99" t="s">
        <v>161</v>
      </c>
      <c r="B65" s="104">
        <f t="shared" si="7"/>
        <v>4630</v>
      </c>
      <c r="C65" s="106">
        <v>4630</v>
      </c>
      <c r="D65" s="5"/>
      <c r="E65" s="81"/>
      <c r="F65" s="6"/>
      <c r="G65" s="102"/>
      <c r="H65" s="81"/>
      <c r="I65" s="81"/>
      <c r="J65" s="81"/>
      <c r="K65" s="81"/>
      <c r="L65" s="6"/>
    </row>
    <row r="66" spans="1:12" ht="12.75">
      <c r="A66" s="131" t="s">
        <v>407</v>
      </c>
      <c r="B66" s="104">
        <f t="shared" si="7"/>
        <v>5504</v>
      </c>
      <c r="C66" s="106">
        <v>4504</v>
      </c>
      <c r="D66" s="5"/>
      <c r="E66" s="81">
        <v>1000</v>
      </c>
      <c r="F66" s="6"/>
      <c r="G66" s="102"/>
      <c r="H66" s="81"/>
      <c r="I66" s="81"/>
      <c r="J66" s="81"/>
      <c r="K66" s="81"/>
      <c r="L66" s="6"/>
    </row>
    <row r="67" spans="1:12" ht="12.75">
      <c r="A67" s="332" t="s">
        <v>246</v>
      </c>
      <c r="B67" s="110">
        <f>SUM(B61:B66)</f>
        <v>639466</v>
      </c>
      <c r="C67" s="110">
        <f aca="true" t="shared" si="8" ref="C67:L67">SUM(C61:C66)</f>
        <v>22365</v>
      </c>
      <c r="D67" s="110">
        <f t="shared" si="8"/>
        <v>0</v>
      </c>
      <c r="E67" s="110">
        <f t="shared" si="8"/>
        <v>592625</v>
      </c>
      <c r="F67" s="110">
        <f t="shared" si="8"/>
        <v>0</v>
      </c>
      <c r="G67" s="110">
        <f t="shared" si="8"/>
        <v>16233</v>
      </c>
      <c r="H67" s="110">
        <f t="shared" si="8"/>
        <v>8243</v>
      </c>
      <c r="I67" s="110">
        <f t="shared" si="8"/>
        <v>0</v>
      </c>
      <c r="J67" s="110">
        <f t="shared" si="8"/>
        <v>0</v>
      </c>
      <c r="K67" s="110">
        <f t="shared" si="8"/>
        <v>0</v>
      </c>
      <c r="L67" s="110">
        <f t="shared" si="8"/>
        <v>0</v>
      </c>
    </row>
    <row r="68" spans="1:12" ht="12.75">
      <c r="A68" s="99" t="s">
        <v>158</v>
      </c>
      <c r="B68" s="104">
        <f>SUM(C68:L68)</f>
        <v>17500</v>
      </c>
      <c r="C68" s="106"/>
      <c r="D68" s="5">
        <v>17000</v>
      </c>
      <c r="E68" s="81">
        <v>500</v>
      </c>
      <c r="F68" s="6"/>
      <c r="G68" s="102"/>
      <c r="H68" s="81"/>
      <c r="I68" s="81"/>
      <c r="J68" s="81"/>
      <c r="K68" s="81"/>
      <c r="L68" s="6"/>
    </row>
    <row r="69" spans="1:12" s="87" customFormat="1" ht="12.75">
      <c r="A69" s="109" t="s">
        <v>319</v>
      </c>
      <c r="B69" s="110">
        <f>SUM(B68)</f>
        <v>17500</v>
      </c>
      <c r="C69" s="110">
        <f aca="true" t="shared" si="9" ref="C69:L69">SUM(C68)</f>
        <v>0</v>
      </c>
      <c r="D69" s="110">
        <f t="shared" si="9"/>
        <v>17000</v>
      </c>
      <c r="E69" s="110">
        <f t="shared" si="9"/>
        <v>500</v>
      </c>
      <c r="F69" s="110">
        <f t="shared" si="9"/>
        <v>0</v>
      </c>
      <c r="G69" s="110">
        <f t="shared" si="9"/>
        <v>0</v>
      </c>
      <c r="H69" s="110">
        <f t="shared" si="9"/>
        <v>0</v>
      </c>
      <c r="I69" s="110">
        <f t="shared" si="9"/>
        <v>0</v>
      </c>
      <c r="J69" s="110">
        <f t="shared" si="9"/>
        <v>0</v>
      </c>
      <c r="K69" s="110">
        <f t="shared" si="9"/>
        <v>0</v>
      </c>
      <c r="L69" s="110">
        <f t="shared" si="9"/>
        <v>0</v>
      </c>
    </row>
    <row r="70" spans="1:12" s="120" customFormat="1" ht="12.75">
      <c r="A70" s="113" t="s">
        <v>384</v>
      </c>
      <c r="B70" s="114">
        <f>SUM(C70:L70)</f>
        <v>0</v>
      </c>
      <c r="C70" s="115"/>
      <c r="D70" s="116"/>
      <c r="E70" s="117"/>
      <c r="F70" s="118"/>
      <c r="G70" s="119"/>
      <c r="H70" s="117"/>
      <c r="I70" s="117"/>
      <c r="J70" s="117"/>
      <c r="K70" s="117"/>
      <c r="L70" s="118"/>
    </row>
    <row r="71" spans="1:12" s="120" customFormat="1" ht="12.75">
      <c r="A71" s="109" t="s">
        <v>251</v>
      </c>
      <c r="B71" s="110">
        <f aca="true" t="shared" si="10" ref="B71:L71">SUM(B70:B70)</f>
        <v>0</v>
      </c>
      <c r="C71" s="110">
        <f t="shared" si="10"/>
        <v>0</v>
      </c>
      <c r="D71" s="110">
        <f t="shared" si="10"/>
        <v>0</v>
      </c>
      <c r="E71" s="110">
        <f t="shared" si="10"/>
        <v>0</v>
      </c>
      <c r="F71" s="110">
        <f t="shared" si="10"/>
        <v>0</v>
      </c>
      <c r="G71" s="110">
        <f t="shared" si="10"/>
        <v>0</v>
      </c>
      <c r="H71" s="110">
        <f t="shared" si="10"/>
        <v>0</v>
      </c>
      <c r="I71" s="110">
        <f t="shared" si="10"/>
        <v>0</v>
      </c>
      <c r="J71" s="110">
        <f t="shared" si="10"/>
        <v>0</v>
      </c>
      <c r="K71" s="110">
        <f t="shared" si="10"/>
        <v>0</v>
      </c>
      <c r="L71" s="110">
        <f t="shared" si="10"/>
        <v>0</v>
      </c>
    </row>
    <row r="72" spans="1:12" s="120" customFormat="1" ht="12.75">
      <c r="A72" s="131" t="s">
        <v>320</v>
      </c>
      <c r="B72" s="114">
        <f>SUM(C72:L72)</f>
        <v>5000</v>
      </c>
      <c r="C72" s="115">
        <v>5000</v>
      </c>
      <c r="D72" s="116"/>
      <c r="E72" s="117"/>
      <c r="F72" s="118"/>
      <c r="G72" s="119"/>
      <c r="H72" s="117"/>
      <c r="I72" s="117"/>
      <c r="J72" s="117"/>
      <c r="K72" s="117"/>
      <c r="L72" s="118"/>
    </row>
    <row r="73" spans="1:12" s="120" customFormat="1" ht="12.75">
      <c r="A73" s="131" t="s">
        <v>154</v>
      </c>
      <c r="B73" s="114">
        <f>SUM(C73:L73)</f>
        <v>12000</v>
      </c>
      <c r="C73" s="115">
        <v>12000</v>
      </c>
      <c r="D73" s="116"/>
      <c r="E73" s="117"/>
      <c r="F73" s="343"/>
      <c r="G73" s="119"/>
      <c r="H73" s="117"/>
      <c r="I73" s="117"/>
      <c r="J73" s="117"/>
      <c r="K73" s="117"/>
      <c r="L73" s="118"/>
    </row>
    <row r="74" spans="1:12" s="120" customFormat="1" ht="12.75">
      <c r="A74" s="113" t="s">
        <v>321</v>
      </c>
      <c r="B74" s="114">
        <f>SUM(C74:L74)</f>
        <v>800</v>
      </c>
      <c r="C74" s="115">
        <v>800</v>
      </c>
      <c r="D74" s="116"/>
      <c r="E74" s="117"/>
      <c r="F74" s="117"/>
      <c r="G74" s="117"/>
      <c r="H74" s="117"/>
      <c r="I74" s="117"/>
      <c r="J74" s="117"/>
      <c r="K74" s="117"/>
      <c r="L74" s="118"/>
    </row>
    <row r="75" spans="1:12" s="87" customFormat="1" ht="12.75">
      <c r="A75" s="109" t="s">
        <v>154</v>
      </c>
      <c r="B75" s="110">
        <f>SUM(B72:B74)</f>
        <v>17800</v>
      </c>
      <c r="C75" s="110">
        <f aca="true" t="shared" si="11" ref="C75:L75">SUM(C72:C74)</f>
        <v>17800</v>
      </c>
      <c r="D75" s="110">
        <f t="shared" si="11"/>
        <v>0</v>
      </c>
      <c r="E75" s="110">
        <f t="shared" si="11"/>
        <v>0</v>
      </c>
      <c r="F75" s="110">
        <f t="shared" si="11"/>
        <v>0</v>
      </c>
      <c r="G75" s="110">
        <f t="shared" si="11"/>
        <v>0</v>
      </c>
      <c r="H75" s="110">
        <f t="shared" si="11"/>
        <v>0</v>
      </c>
      <c r="I75" s="110">
        <f t="shared" si="11"/>
        <v>0</v>
      </c>
      <c r="J75" s="110">
        <f t="shared" si="11"/>
        <v>0</v>
      </c>
      <c r="K75" s="110">
        <f t="shared" si="11"/>
        <v>0</v>
      </c>
      <c r="L75" s="110">
        <f t="shared" si="11"/>
        <v>0</v>
      </c>
    </row>
    <row r="76" spans="1:12" s="120" customFormat="1" ht="12.75">
      <c r="A76" s="113"/>
      <c r="B76" s="114"/>
      <c r="C76" s="115"/>
      <c r="D76" s="116"/>
      <c r="E76" s="117"/>
      <c r="F76" s="118"/>
      <c r="G76" s="119"/>
      <c r="H76" s="117"/>
      <c r="I76" s="117"/>
      <c r="J76" s="117"/>
      <c r="K76" s="117"/>
      <c r="L76" s="118"/>
    </row>
    <row r="77" spans="1:12" ht="12.75">
      <c r="A77" s="109" t="s">
        <v>41</v>
      </c>
      <c r="B77" s="104"/>
      <c r="C77" s="106"/>
      <c r="D77" s="5"/>
      <c r="E77" s="81"/>
      <c r="F77" s="6"/>
      <c r="G77" s="102"/>
      <c r="H77" s="81"/>
      <c r="I77" s="81"/>
      <c r="J77" s="81"/>
      <c r="K77" s="81"/>
      <c r="L77" s="6"/>
    </row>
    <row r="78" spans="1:12" s="120" customFormat="1" ht="12.75">
      <c r="A78" s="113" t="s">
        <v>408</v>
      </c>
      <c r="B78" s="104">
        <f>SUM(C78:L78)</f>
        <v>24292</v>
      </c>
      <c r="C78" s="115"/>
      <c r="D78" s="116"/>
      <c r="E78" s="117"/>
      <c r="F78" s="118">
        <v>24292</v>
      </c>
      <c r="G78" s="119"/>
      <c r="H78" s="117"/>
      <c r="I78" s="117"/>
      <c r="J78" s="117"/>
      <c r="K78" s="117"/>
      <c r="L78" s="118"/>
    </row>
    <row r="79" spans="1:12" ht="12.75">
      <c r="A79" s="131" t="s">
        <v>322</v>
      </c>
      <c r="B79" s="104">
        <f>SUM(C79:L79)</f>
        <v>3500</v>
      </c>
      <c r="C79" s="106">
        <v>3500</v>
      </c>
      <c r="D79" s="5"/>
      <c r="E79" s="81"/>
      <c r="F79" s="6"/>
      <c r="G79" s="102"/>
      <c r="H79" s="81"/>
      <c r="I79" s="81"/>
      <c r="J79" s="81"/>
      <c r="K79" s="81"/>
      <c r="L79" s="6"/>
    </row>
    <row r="80" spans="1:12" ht="12.75">
      <c r="A80" s="332" t="s">
        <v>323</v>
      </c>
      <c r="B80" s="110">
        <f>SUM(B78:B79)</f>
        <v>27792</v>
      </c>
      <c r="C80" s="110">
        <f aca="true" t="shared" si="12" ref="C80:L80">SUM(C78:C79)</f>
        <v>3500</v>
      </c>
      <c r="D80" s="110">
        <f t="shared" si="12"/>
        <v>0</v>
      </c>
      <c r="E80" s="110">
        <f t="shared" si="12"/>
        <v>0</v>
      </c>
      <c r="F80" s="110">
        <f t="shared" si="12"/>
        <v>24292</v>
      </c>
      <c r="G80" s="110">
        <f t="shared" si="12"/>
        <v>0</v>
      </c>
      <c r="H80" s="110">
        <f t="shared" si="12"/>
        <v>0</v>
      </c>
      <c r="I80" s="110">
        <f t="shared" si="12"/>
        <v>0</v>
      </c>
      <c r="J80" s="110">
        <f t="shared" si="12"/>
        <v>0</v>
      </c>
      <c r="K80" s="110">
        <f t="shared" si="12"/>
        <v>0</v>
      </c>
      <c r="L80" s="110">
        <f t="shared" si="12"/>
        <v>0</v>
      </c>
    </row>
    <row r="81" spans="1:12" ht="12.75">
      <c r="A81" s="99" t="s">
        <v>163</v>
      </c>
      <c r="B81" s="104">
        <f>SUM(C81:L81)</f>
        <v>500</v>
      </c>
      <c r="C81" s="106">
        <v>500</v>
      </c>
      <c r="D81" s="5"/>
      <c r="E81" s="81"/>
      <c r="F81" s="6"/>
      <c r="G81" s="102"/>
      <c r="H81" s="81"/>
      <c r="I81" s="81"/>
      <c r="J81" s="81"/>
      <c r="K81" s="81"/>
      <c r="L81" s="6"/>
    </row>
    <row r="82" spans="1:12" ht="12.75">
      <c r="A82" s="131" t="s">
        <v>325</v>
      </c>
      <c r="B82" s="104">
        <f>SUM(C82:L82)</f>
        <v>300</v>
      </c>
      <c r="C82" s="106">
        <v>300</v>
      </c>
      <c r="D82" s="5"/>
      <c r="E82" s="81"/>
      <c r="F82" s="6"/>
      <c r="G82" s="102"/>
      <c r="H82" s="81"/>
      <c r="I82" s="81"/>
      <c r="J82" s="81"/>
      <c r="K82" s="81"/>
      <c r="L82" s="6"/>
    </row>
    <row r="83" spans="1:12" ht="12.75">
      <c r="A83" s="131" t="s">
        <v>326</v>
      </c>
      <c r="B83" s="104">
        <v>1000</v>
      </c>
      <c r="C83" s="106">
        <v>1000</v>
      </c>
      <c r="D83" s="5"/>
      <c r="E83" s="81"/>
      <c r="F83" s="6"/>
      <c r="G83" s="102"/>
      <c r="H83" s="81"/>
      <c r="I83" s="81"/>
      <c r="J83" s="81"/>
      <c r="K83" s="81"/>
      <c r="L83" s="6"/>
    </row>
    <row r="84" spans="1:12" ht="12.75">
      <c r="A84" s="99" t="s">
        <v>324</v>
      </c>
      <c r="B84" s="104">
        <f>SUM(C84:L84)</f>
        <v>15000</v>
      </c>
      <c r="C84" s="106">
        <v>15000</v>
      </c>
      <c r="D84" s="5"/>
      <c r="E84" s="81"/>
      <c r="F84" s="6"/>
      <c r="G84" s="102"/>
      <c r="H84" s="81"/>
      <c r="I84" s="81"/>
      <c r="J84" s="81"/>
      <c r="K84" s="81"/>
      <c r="L84" s="6"/>
    </row>
    <row r="85" spans="1:12" ht="12.75">
      <c r="A85" s="121" t="s">
        <v>385</v>
      </c>
      <c r="B85" s="104">
        <f>SUM(C85:L85)</f>
        <v>600</v>
      </c>
      <c r="C85" s="123">
        <v>600</v>
      </c>
      <c r="D85" s="5"/>
      <c r="E85" s="81"/>
      <c r="F85" s="6"/>
      <c r="G85" s="5"/>
      <c r="H85" s="81"/>
      <c r="I85" s="81"/>
      <c r="J85" s="81"/>
      <c r="K85" s="81"/>
      <c r="L85" s="6"/>
    </row>
    <row r="86" spans="1:12" s="87" customFormat="1" ht="13.5" thickBot="1">
      <c r="A86" s="127" t="s">
        <v>327</v>
      </c>
      <c r="B86" s="128">
        <f>SUM(B81:B85)</f>
        <v>17400</v>
      </c>
      <c r="C86" s="128">
        <f>SUM(C81:C85)</f>
        <v>17400</v>
      </c>
      <c r="D86" s="128">
        <f aca="true" t="shared" si="13" ref="D86:L86">SUM(D81:D85)</f>
        <v>0</v>
      </c>
      <c r="E86" s="128">
        <f t="shared" si="13"/>
        <v>0</v>
      </c>
      <c r="F86" s="128">
        <f t="shared" si="13"/>
        <v>0</v>
      </c>
      <c r="G86" s="128">
        <f t="shared" si="13"/>
        <v>0</v>
      </c>
      <c r="H86" s="128">
        <f t="shared" si="13"/>
        <v>0</v>
      </c>
      <c r="I86" s="128">
        <f t="shared" si="13"/>
        <v>0</v>
      </c>
      <c r="J86" s="128">
        <f t="shared" si="13"/>
        <v>0</v>
      </c>
      <c r="K86" s="128">
        <f t="shared" si="13"/>
        <v>0</v>
      </c>
      <c r="L86" s="128">
        <f t="shared" si="13"/>
        <v>0</v>
      </c>
    </row>
    <row r="87" spans="1:12" ht="12.75">
      <c r="A87" s="121" t="s">
        <v>386</v>
      </c>
      <c r="B87" s="122">
        <f>SUM(C87:L87)</f>
        <v>11700</v>
      </c>
      <c r="C87" s="123">
        <v>11700</v>
      </c>
      <c r="D87" s="79"/>
      <c r="E87" s="83"/>
      <c r="F87" s="80"/>
      <c r="G87" s="124"/>
      <c r="H87" s="83"/>
      <c r="I87" s="83"/>
      <c r="J87" s="83"/>
      <c r="K87" s="83"/>
      <c r="L87" s="80"/>
    </row>
    <row r="88" spans="1:12" ht="12.75">
      <c r="A88" s="364" t="s">
        <v>388</v>
      </c>
      <c r="B88" s="128">
        <f>SUM(B87)</f>
        <v>11700</v>
      </c>
      <c r="C88" s="128">
        <f aca="true" t="shared" si="14" ref="C88:L88">SUM(C87)</f>
        <v>11700</v>
      </c>
      <c r="D88" s="128">
        <f t="shared" si="14"/>
        <v>0</v>
      </c>
      <c r="E88" s="128">
        <f t="shared" si="14"/>
        <v>0</v>
      </c>
      <c r="F88" s="128">
        <f t="shared" si="14"/>
        <v>0</v>
      </c>
      <c r="G88" s="128">
        <f t="shared" si="14"/>
        <v>0</v>
      </c>
      <c r="H88" s="128">
        <f t="shared" si="14"/>
        <v>0</v>
      </c>
      <c r="I88" s="128">
        <f t="shared" si="14"/>
        <v>0</v>
      </c>
      <c r="J88" s="128">
        <f t="shared" si="14"/>
        <v>0</v>
      </c>
      <c r="K88" s="128">
        <f t="shared" si="14"/>
        <v>0</v>
      </c>
      <c r="L88" s="128">
        <f t="shared" si="14"/>
        <v>0</v>
      </c>
    </row>
    <row r="89" spans="1:12" ht="12.75">
      <c r="A89" s="121" t="s">
        <v>387</v>
      </c>
      <c r="B89" s="122">
        <f>SUM(C89:L89)</f>
        <v>0</v>
      </c>
      <c r="C89" s="123"/>
      <c r="D89" s="79"/>
      <c r="E89" s="83"/>
      <c r="F89" s="80"/>
      <c r="G89" s="124"/>
      <c r="H89" s="83"/>
      <c r="I89" s="83"/>
      <c r="J89" s="83"/>
      <c r="K89" s="83"/>
      <c r="L89" s="80"/>
    </row>
    <row r="90" spans="1:12" ht="12.75">
      <c r="A90" s="121" t="s">
        <v>165</v>
      </c>
      <c r="B90" s="122">
        <f>SUM(C90:L90)</f>
        <v>6500</v>
      </c>
      <c r="C90" s="123">
        <v>6500</v>
      </c>
      <c r="D90" s="79"/>
      <c r="E90" s="83"/>
      <c r="F90" s="80"/>
      <c r="G90" s="124"/>
      <c r="H90" s="83"/>
      <c r="I90" s="83"/>
      <c r="J90" s="83"/>
      <c r="K90" s="83"/>
      <c r="L90" s="80"/>
    </row>
    <row r="91" spans="1:12" s="87" customFormat="1" ht="13.5" thickBot="1">
      <c r="A91" s="127" t="s">
        <v>328</v>
      </c>
      <c r="B91" s="129">
        <f>SUM(B89:B90)</f>
        <v>6500</v>
      </c>
      <c r="C91" s="129">
        <f aca="true" t="shared" si="15" ref="C91:L91">SUM(C89:C90)</f>
        <v>6500</v>
      </c>
      <c r="D91" s="129">
        <f t="shared" si="15"/>
        <v>0</v>
      </c>
      <c r="E91" s="129">
        <f t="shared" si="15"/>
        <v>0</v>
      </c>
      <c r="F91" s="129">
        <f t="shared" si="15"/>
        <v>0</v>
      </c>
      <c r="G91" s="129">
        <f t="shared" si="15"/>
        <v>0</v>
      </c>
      <c r="H91" s="129">
        <f t="shared" si="15"/>
        <v>0</v>
      </c>
      <c r="I91" s="129">
        <f t="shared" si="15"/>
        <v>0</v>
      </c>
      <c r="J91" s="129">
        <f t="shared" si="15"/>
        <v>0</v>
      </c>
      <c r="K91" s="129">
        <f t="shared" si="15"/>
        <v>0</v>
      </c>
      <c r="L91" s="129">
        <f t="shared" si="15"/>
        <v>0</v>
      </c>
    </row>
  </sheetData>
  <mergeCells count="12">
    <mergeCell ref="G57:L57"/>
    <mergeCell ref="A57:A58"/>
    <mergeCell ref="B57:B58"/>
    <mergeCell ref="C57:C58"/>
    <mergeCell ref="D57:F57"/>
    <mergeCell ref="C4:C5"/>
    <mergeCell ref="A2:K2"/>
    <mergeCell ref="A3:K3"/>
    <mergeCell ref="B4:B5"/>
    <mergeCell ref="A4:A5"/>
    <mergeCell ref="D4:F4"/>
    <mergeCell ref="G4:L4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16" sqref="C16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3" width="16.625" style="0" bestFit="1" customWidth="1"/>
    <col min="4" max="4" width="16.625" style="0" customWidth="1"/>
    <col min="5" max="5" width="16.375" style="0" customWidth="1"/>
    <col min="6" max="6" width="17.875" style="0" customWidth="1"/>
  </cols>
  <sheetData>
    <row r="1" ht="12.75">
      <c r="F1" t="s">
        <v>57</v>
      </c>
    </row>
    <row r="2" spans="1:5" ht="12.75">
      <c r="A2" s="433" t="s">
        <v>375</v>
      </c>
      <c r="B2" s="433"/>
      <c r="C2" s="433"/>
      <c r="D2" s="433"/>
      <c r="E2" s="433"/>
    </row>
    <row r="3" ht="12.75">
      <c r="C3" t="s">
        <v>104</v>
      </c>
    </row>
    <row r="4" ht="13.5" thickBot="1">
      <c r="F4" t="s">
        <v>22</v>
      </c>
    </row>
    <row r="5" spans="1:6" ht="12.75">
      <c r="A5" s="429" t="s">
        <v>25</v>
      </c>
      <c r="B5" s="430"/>
      <c r="C5" s="427" t="s">
        <v>26</v>
      </c>
      <c r="D5" s="23" t="s">
        <v>55</v>
      </c>
      <c r="E5" s="23"/>
      <c r="F5" s="24"/>
    </row>
    <row r="6" spans="1:6" ht="13.5" thickBot="1">
      <c r="A6" s="431"/>
      <c r="B6" s="432"/>
      <c r="C6" s="428"/>
      <c r="D6" s="25" t="s">
        <v>27</v>
      </c>
      <c r="E6" s="25" t="s">
        <v>28</v>
      </c>
      <c r="F6" s="26" t="s">
        <v>29</v>
      </c>
    </row>
    <row r="7" spans="1:6" ht="12.75">
      <c r="A7" s="7" t="s">
        <v>295</v>
      </c>
      <c r="B7" s="31"/>
      <c r="C7" s="8">
        <f>SUM(D7:F7)</f>
        <v>223305</v>
      </c>
      <c r="D7" s="8">
        <v>109279</v>
      </c>
      <c r="E7" s="8">
        <v>34544</v>
      </c>
      <c r="F7" s="9">
        <v>79482</v>
      </c>
    </row>
    <row r="8" spans="1:6" ht="12.75">
      <c r="A8" s="210" t="s">
        <v>297</v>
      </c>
      <c r="B8" s="297"/>
      <c r="C8" s="17">
        <v>3500</v>
      </c>
      <c r="D8" s="17"/>
      <c r="E8" s="17"/>
      <c r="F8" s="211"/>
    </row>
    <row r="9" spans="1:6" ht="12.75">
      <c r="A9" s="210" t="s">
        <v>91</v>
      </c>
      <c r="B9" s="297"/>
      <c r="C9" s="17">
        <v>742549</v>
      </c>
      <c r="D9" s="17"/>
      <c r="E9" s="17"/>
      <c r="F9" s="211"/>
    </row>
    <row r="10" spans="1:6" ht="12.75">
      <c r="A10" s="10" t="s">
        <v>290</v>
      </c>
      <c r="B10" s="32"/>
      <c r="C10" s="11">
        <v>17400</v>
      </c>
      <c r="D10" s="11"/>
      <c r="E10" s="11"/>
      <c r="F10" s="12"/>
    </row>
    <row r="11" spans="1:6" ht="12.75">
      <c r="A11" s="10" t="s">
        <v>60</v>
      </c>
      <c r="B11" s="32"/>
      <c r="C11" s="11">
        <v>226096</v>
      </c>
      <c r="D11" s="11"/>
      <c r="E11" s="11"/>
      <c r="F11" s="12"/>
    </row>
    <row r="12" spans="1:6" ht="12.75">
      <c r="A12" s="18" t="s">
        <v>296</v>
      </c>
      <c r="B12" s="89"/>
      <c r="C12" s="19">
        <v>19500</v>
      </c>
      <c r="D12" s="19"/>
      <c r="E12" s="19"/>
      <c r="F12" s="20"/>
    </row>
    <row r="13" spans="1:6" ht="12.75">
      <c r="A13" s="18" t="s">
        <v>19</v>
      </c>
      <c r="B13" s="89"/>
      <c r="C13" s="19">
        <v>6984</v>
      </c>
      <c r="D13" s="19"/>
      <c r="E13" s="19"/>
      <c r="F13" s="20"/>
    </row>
    <row r="14" spans="1:6" ht="13.5" thickBot="1">
      <c r="A14" s="27" t="s">
        <v>18</v>
      </c>
      <c r="B14" s="28"/>
      <c r="C14" s="29">
        <f>SUM(C7:C13)</f>
        <v>1239334</v>
      </c>
      <c r="D14" s="29">
        <f>SUM(D7:D13)</f>
        <v>109279</v>
      </c>
      <c r="E14" s="29">
        <f>SUM(E7:E13)</f>
        <v>34544</v>
      </c>
      <c r="F14" s="30">
        <f>SUM(F7:F13)</f>
        <v>79482</v>
      </c>
    </row>
    <row r="15" spans="1:6" ht="12.75">
      <c r="A15" s="300" t="s">
        <v>291</v>
      </c>
      <c r="B15" s="301"/>
      <c r="C15" s="304">
        <v>98985</v>
      </c>
      <c r="D15" s="302"/>
      <c r="E15" s="303"/>
      <c r="F15" s="303"/>
    </row>
    <row r="16" spans="1:6" ht="12.75">
      <c r="A16" s="298" t="s">
        <v>292</v>
      </c>
      <c r="B16" s="299"/>
      <c r="C16" s="211">
        <v>11666</v>
      </c>
      <c r="D16" s="16"/>
      <c r="E16" s="2"/>
      <c r="F16" s="2"/>
    </row>
    <row r="17" spans="1:6" ht="12.75">
      <c r="A17" s="298" t="s">
        <v>294</v>
      </c>
      <c r="B17" s="299"/>
      <c r="C17" s="211">
        <v>6500</v>
      </c>
      <c r="D17" s="16"/>
      <c r="E17" s="2"/>
      <c r="F17" s="2"/>
    </row>
    <row r="18" spans="1:6" ht="12.75">
      <c r="A18" s="21" t="s">
        <v>293</v>
      </c>
      <c r="B18" s="35"/>
      <c r="C18" s="12">
        <v>11700</v>
      </c>
      <c r="D18" s="16"/>
      <c r="E18" s="2"/>
      <c r="F18" s="2"/>
    </row>
    <row r="19" spans="1:6" ht="12.75">
      <c r="A19" s="21" t="s">
        <v>36</v>
      </c>
      <c r="B19" s="35"/>
      <c r="C19" s="12">
        <v>56453</v>
      </c>
      <c r="D19" s="16"/>
      <c r="E19" s="2"/>
      <c r="F19" s="2"/>
    </row>
    <row r="20" spans="1:6" ht="12.75">
      <c r="A20" s="21" t="s">
        <v>37</v>
      </c>
      <c r="B20" s="35"/>
      <c r="C20" s="12">
        <v>16718</v>
      </c>
      <c r="D20" s="16"/>
      <c r="E20" s="2"/>
      <c r="F20" s="2"/>
    </row>
    <row r="21" spans="1:6" ht="13.5" thickBot="1">
      <c r="A21" s="36" t="s">
        <v>38</v>
      </c>
      <c r="B21" s="37"/>
      <c r="C21" s="22">
        <f>SUM(C14:C20)</f>
        <v>1441356</v>
      </c>
      <c r="D21" s="16"/>
      <c r="E21" s="2"/>
      <c r="F21" s="2"/>
    </row>
    <row r="24" spans="1:6" ht="12.75">
      <c r="A24" s="10" t="s">
        <v>30</v>
      </c>
      <c r="B24" s="32"/>
      <c r="C24" s="11">
        <f>SUM(B25:B36)</f>
        <v>23225</v>
      </c>
      <c r="D24" s="11"/>
      <c r="E24" s="11"/>
      <c r="F24" s="12"/>
    </row>
    <row r="25" spans="1:6" ht="12.75">
      <c r="A25" s="33" t="s">
        <v>65</v>
      </c>
      <c r="B25" s="34"/>
      <c r="C25" s="11"/>
      <c r="D25" s="11"/>
      <c r="E25" s="11"/>
      <c r="F25" s="12"/>
    </row>
    <row r="26" spans="1:6" ht="12.75">
      <c r="A26" s="33" t="s">
        <v>66</v>
      </c>
      <c r="B26" s="34">
        <v>10467</v>
      </c>
      <c r="C26" s="11"/>
      <c r="D26" s="11"/>
      <c r="E26" s="11"/>
      <c r="F26" s="12"/>
    </row>
    <row r="27" spans="1:6" ht="12.75">
      <c r="A27" s="33" t="s">
        <v>67</v>
      </c>
      <c r="B27" s="34">
        <v>5948</v>
      </c>
      <c r="C27" s="11"/>
      <c r="D27" s="11"/>
      <c r="E27" s="11">
        <v>1249</v>
      </c>
      <c r="F27" s="12"/>
    </row>
    <row r="28" spans="1:6" ht="12.75">
      <c r="A28" s="33" t="s">
        <v>85</v>
      </c>
      <c r="B28" s="34"/>
      <c r="C28" s="11"/>
      <c r="D28" s="11"/>
      <c r="E28" s="11"/>
      <c r="F28" s="12"/>
    </row>
    <row r="29" spans="1:6" ht="12.75">
      <c r="A29" s="33" t="s">
        <v>68</v>
      </c>
      <c r="B29" s="34">
        <v>1878</v>
      </c>
      <c r="C29" s="11"/>
      <c r="D29" s="11"/>
      <c r="E29" s="11"/>
      <c r="F29" s="12"/>
    </row>
    <row r="30" spans="1:6" ht="12.75">
      <c r="A30" s="33" t="s">
        <v>31</v>
      </c>
      <c r="B30" s="34">
        <v>500</v>
      </c>
      <c r="C30" s="11"/>
      <c r="D30" s="11"/>
      <c r="E30" s="11"/>
      <c r="F30" s="12"/>
    </row>
    <row r="31" spans="1:6" ht="12.75">
      <c r="A31" s="33" t="s">
        <v>32</v>
      </c>
      <c r="B31" s="34">
        <v>500</v>
      </c>
      <c r="C31" s="11"/>
      <c r="D31" s="11"/>
      <c r="E31" s="11"/>
      <c r="F31" s="12"/>
    </row>
    <row r="32" spans="1:6" ht="12.75">
      <c r="A32" s="33" t="s">
        <v>33</v>
      </c>
      <c r="B32" s="34">
        <v>1425</v>
      </c>
      <c r="C32" s="11"/>
      <c r="D32" s="11"/>
      <c r="E32" s="11"/>
      <c r="F32" s="12"/>
    </row>
    <row r="33" spans="1:6" ht="12.75">
      <c r="A33" s="33" t="s">
        <v>34</v>
      </c>
      <c r="B33" s="34">
        <v>1261</v>
      </c>
      <c r="C33" s="11"/>
      <c r="D33" s="11"/>
      <c r="E33" s="11"/>
      <c r="F33" s="12"/>
    </row>
    <row r="34" spans="1:6" ht="12.75">
      <c r="A34" s="33" t="s">
        <v>35</v>
      </c>
      <c r="B34" s="34">
        <v>446</v>
      </c>
      <c r="C34" s="11"/>
      <c r="D34" s="11"/>
      <c r="E34" s="11"/>
      <c r="F34" s="12"/>
    </row>
    <row r="35" spans="1:6" ht="12.75">
      <c r="A35" s="33" t="s">
        <v>59</v>
      </c>
      <c r="B35" s="34">
        <v>500</v>
      </c>
      <c r="C35" s="11"/>
      <c r="D35" s="11"/>
      <c r="E35" s="11"/>
      <c r="F35" s="12"/>
    </row>
    <row r="36" spans="1:6" ht="12.75">
      <c r="A36" s="33" t="s">
        <v>84</v>
      </c>
      <c r="B36" s="34">
        <v>300</v>
      </c>
      <c r="C36" s="11"/>
      <c r="D36" s="11"/>
      <c r="E36" s="11"/>
      <c r="F36" s="12"/>
    </row>
  </sheetData>
  <mergeCells count="3">
    <mergeCell ref="C5:C6"/>
    <mergeCell ref="A5:B6"/>
    <mergeCell ref="A2:E2"/>
  </mergeCells>
  <printOptions/>
  <pageMargins left="0.75" right="0.75" top="1" bottom="1" header="0.5" footer="0.5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zs.brigitta</cp:lastModifiedBy>
  <cp:lastPrinted>2007-09-13T10:31:11Z</cp:lastPrinted>
  <dcterms:created xsi:type="dcterms:W3CDTF">2002-02-04T19:47:41Z</dcterms:created>
  <dcterms:modified xsi:type="dcterms:W3CDTF">2007-09-13T11:30:04Z</dcterms:modified>
  <cp:category/>
  <cp:version/>
  <cp:contentType/>
  <cp:contentStatus/>
</cp:coreProperties>
</file>