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480" windowWidth="15480" windowHeight="8010" tabRatio="774" activeTab="3"/>
  </bookViews>
  <sheets>
    <sheet name="9a.sz.mell" sheetId="1" r:id="rId1"/>
    <sheet name="9b.sz.mell 2006évtől" sheetId="2" r:id="rId2"/>
    <sheet name="9c.sz.mell" sheetId="3" r:id="rId3"/>
    <sheet name="9d.sz.mell" sheetId="4" r:id="rId4"/>
  </sheets>
  <definedNames/>
  <calcPr fullCalcOnLoad="1"/>
</workbook>
</file>

<file path=xl/sharedStrings.xml><?xml version="1.0" encoding="utf-8"?>
<sst xmlns="http://schemas.openxmlformats.org/spreadsheetml/2006/main" count="175" uniqueCount="145">
  <si>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</si>
  <si>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</si>
  <si>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</si>
  <si>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</si>
  <si>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</si>
  <si>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</si>
  <si>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</si>
  <si>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</si>
  <si>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</si>
  <si>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</si>
  <si>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</si>
  <si>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</si>
  <si>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</si>
  <si>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</si>
  <si>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</si>
  <si>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</si>
  <si>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</si>
  <si>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</si>
  <si>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</si>
  <si>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</si>
  <si>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</si>
  <si>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</si>
  <si>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</si>
  <si>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</si>
  <si>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</si>
  <si>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Ezer forintban !</t>
  </si>
  <si>
    <t>Intézményi működési bevételek</t>
  </si>
  <si>
    <t>Pénzforgalom nélküli bevételek</t>
  </si>
  <si>
    <t>Megnevezés</t>
  </si>
  <si>
    <t>Személyi juttatások</t>
  </si>
  <si>
    <t>Munkaadókat terhelő járulék</t>
  </si>
  <si>
    <t>Sor-
szám</t>
  </si>
  <si>
    <t>Felújítás</t>
  </si>
  <si>
    <t>Teljesítés</t>
  </si>
  <si>
    <t>előirányzat</t>
  </si>
  <si>
    <t>Eredeti</t>
  </si>
  <si>
    <t>Módosított</t>
  </si>
  <si>
    <t>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</si>
  <si>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</si>
  <si>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</si>
  <si>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</si>
  <si>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</si>
  <si>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</si>
  <si>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</si>
  <si>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l.   Immateriális javak</t>
  </si>
  <si>
    <t>ll.  Tárgyi eszközök</t>
  </si>
  <si>
    <t>lll. Befektetett pénzügyi eszközök</t>
  </si>
  <si>
    <t>lV.Üzemeltetésre, kezelésre átadott eszközök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</si>
  <si>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</si>
  <si>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</si>
  <si>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</si>
  <si>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</si>
  <si>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</si>
  <si>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</si>
  <si>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</si>
  <si>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1. Induló tőke</t>
  </si>
  <si>
    <t>2. Tőkeváltozások</t>
  </si>
  <si>
    <t>D) SAJÁT TŐKE ÖSSZESEN</t>
  </si>
  <si>
    <t>ll. Vállalkozási tartalékok</t>
  </si>
  <si>
    <t>E) TARTALÉKOK ÖSSZESEN</t>
  </si>
  <si>
    <t>lll. Egyéb passzív pénzügyi elszámolások</t>
  </si>
  <si>
    <t>F) KÖTELEZETTSÉGEK ÖSSZESEN</t>
  </si>
  <si>
    <t>FORRÁSOK ÖSSZESEN</t>
  </si>
  <si>
    <t>EGYSZERŰSÍTETT PÉNZFORGALMI JELENTÉS</t>
  </si>
  <si>
    <t>Felhalmozási kiadások</t>
  </si>
  <si>
    <t>Pénzforgalom nélküli kiadások</t>
  </si>
  <si>
    <t>Felhalmozási és tőke jellegű bevételek</t>
  </si>
  <si>
    <t>EGYSZERŰSÍTETT PÉNZMARADVÁNY-KIMUTATÁS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</si>
  <si>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</si>
  <si>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</si>
  <si>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</si>
  <si>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</si>
  <si>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</si>
  <si>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</si>
  <si>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</si>
  <si>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</si>
  <si>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</si>
  <si>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</si>
  <si>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 xml:space="preserve">         2006. ÉV</t>
  </si>
  <si>
    <t>EGYSZERŰSÍTETT EREDMÉNY-KIMUTATÁS</t>
  </si>
  <si>
    <t>Vállalkozási tevékenységet terhelő értékcsökkenési leírás ( - )</t>
  </si>
  <si>
    <t>Alaptevékenység ellátására felhasznált és felhasználni tervezett eredmény ( ± )</t>
  </si>
  <si>
    <t>Pénzforgalmi eredményt külön jogszabály alapján módosító egyéb tétel ( ± )</t>
  </si>
  <si>
    <t>Tartalékba helyezhető összeg</t>
  </si>
  <si>
    <t>3. Értékelési tartalék</t>
  </si>
  <si>
    <t>Dologi és egyéb folyó  kiadások</t>
  </si>
  <si>
    <t>Ellátottak pénzbeli juttatásai</t>
  </si>
  <si>
    <t xml:space="preserve">Kiegyenlítő, függő, átfutó kiadások </t>
  </si>
  <si>
    <t>Vállalkozási tevékenység szakfeladaton elszámolt bevételei</t>
  </si>
  <si>
    <t>Vállalkozási tevékenység szakfeladaton elszámoltkiadásai  ( - )</t>
  </si>
  <si>
    <t>Vállalkozási tevékenység módosított pénzforgalmi eredménye ( 3 - 4 - 5 ± 6 )</t>
  </si>
  <si>
    <t>Vállalkozási tevékenységet terhelő befizetési kötelezettség</t>
  </si>
  <si>
    <t>Kiegyenlítő, függő, átfutó bevételek</t>
  </si>
  <si>
    <t>Önkormányzatok sajátos működési bevétele</t>
  </si>
  <si>
    <t>2006. ÉV</t>
  </si>
  <si>
    <t xml:space="preserve">A) BEFEKTETETT ESZKÖZÖK </t>
  </si>
  <si>
    <t xml:space="preserve">B) FORGÓESZKÖZÖK 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</si>
  <si>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</si>
  <si>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</si>
  <si>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</si>
  <si>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</si>
  <si>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</si>
  <si>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</si>
  <si>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öszesen ( 01+...+12 )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</si>
  <si>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</si>
  <si>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</si>
  <si>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</si>
  <si>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</si>
  <si>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(14+..+17)</t>
  </si>
  <si>
    <t>Továbbadási (lebonyolítási) célú kiadások</t>
  </si>
  <si>
    <t>Kiadások összesen ( 19+…+22 )</t>
  </si>
  <si>
    <t>Működési célú támogatásértékű bevételek, egyéb támogatások</t>
  </si>
  <si>
    <t>Államháztartáson kívülről végleges működési pénzeszközátvételek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</si>
  <si>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</si>
  <si>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</si>
  <si>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</si>
  <si>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</si>
  <si>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28-ból: önkormányzatok sajátos felhalmozási és tőkebevételei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</si>
  <si>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</si>
  <si>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</si>
  <si>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</si>
  <si>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</si>
  <si>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</si>
  <si>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</si>
  <si>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</si>
  <si>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Finanszírozási bevételek összesen (37+..+40)</t>
  </si>
  <si>
    <t>Pénzforgalmi bevételek (36+41 )</t>
  </si>
  <si>
    <t>Továbbadási (lebonyolítási) célú bevételek</t>
  </si>
  <si>
    <t>Költségvetési bevételek és kiadások különbsége (36+43-13-20) [költségvetési hiány (-), költségvetési többlet (+)]</t>
  </si>
  <si>
    <t>Finanszírozási műveletek eredménye (41-18)</t>
  </si>
  <si>
    <t>Aktív és passzív pénzügyi műveletek egyenlege (45-22)</t>
  </si>
  <si>
    <t>Továbbadási (lebonyolítási) célú bevételek és kiadások különbsége (44-21)</t>
  </si>
  <si>
    <t>Bevételek összesen ( 42+…+45)</t>
  </si>
  <si>
    <t>Pénzforgalmi kiadások (13+18)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</si>
  <si>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</si>
  <si>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</si>
  <si>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</si>
  <si>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Vállalkozási tevékenység pénzforgalmi eredménye    ( 1 - 2 )</t>
  </si>
  <si>
    <t xml:space="preserve">  l. Hosszú lejáratú kötelezettségek</t>
  </si>
  <si>
    <t xml:space="preserve"> ll. Rövid lejáratú kötelezettségek</t>
  </si>
  <si>
    <t xml:space="preserve"> l. Költségvetési tartalékok</t>
  </si>
  <si>
    <t xml:space="preserve">Kisbér Város Önkormányzata </t>
  </si>
  <si>
    <t xml:space="preserve">  </t>
  </si>
  <si>
    <t>Kisbér Város Önkormányzata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</si>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</sst>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  <numFmt numFmtId="224" formatCode="#,##0.0000"/>
    <numFmt numFmtId="225" formatCode="#,##0\ __;\-#,##0\ __"/>
  </numFmts>
  <fonts count="32">
    <font>
      <sz val="10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12"/>
      <name val="Times New Roman"/>
      <family val="1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4" fillId="0" borderId="0" xfId="19" applyFont="1" applyFill="1">
      <alignment/>
      <protection/>
    </xf>
    <xf numFmtId="0" fontId="14" fillId="0" borderId="0" xfId="19" applyFont="1">
      <alignment/>
      <protection/>
    </xf>
    <xf numFmtId="0" fontId="13" fillId="0" borderId="0" xfId="19">
      <alignment/>
      <protection/>
    </xf>
    <xf numFmtId="0" fontId="15" fillId="0" borderId="0" xfId="19" applyFont="1" applyFill="1" applyAlignment="1">
      <alignment vertical="center"/>
      <protection/>
    </xf>
    <xf numFmtId="0" fontId="15" fillId="0" borderId="0" xfId="19" applyFont="1" applyAlignment="1">
      <alignment vertical="center"/>
      <protection/>
    </xf>
    <xf numFmtId="0" fontId="16" fillId="0" borderId="0" xfId="19" applyFont="1" applyFill="1" applyAlignment="1">
      <alignment vertical="center"/>
      <protection/>
    </xf>
    <xf numFmtId="0" fontId="15" fillId="0" borderId="0" xfId="19" applyFont="1" applyFill="1" applyAlignment="1">
      <alignment vertical="center"/>
      <protection/>
    </xf>
    <xf numFmtId="0" fontId="16" fillId="0" borderId="0" xfId="19" applyFont="1" applyFill="1" applyAlignment="1">
      <alignment vertical="center"/>
      <protection/>
    </xf>
    <xf numFmtId="0" fontId="0" fillId="0" borderId="0" xfId="19" applyFont="1" applyAlignment="1">
      <alignment horizontal="right"/>
      <protection/>
    </xf>
    <xf numFmtId="0" fontId="0" fillId="0" borderId="0" xfId="19" applyFont="1">
      <alignment/>
      <protection/>
    </xf>
    <xf numFmtId="164" fontId="13" fillId="0" borderId="0" xfId="19" applyNumberFormat="1" applyAlignment="1">
      <alignment vertical="center"/>
      <protection/>
    </xf>
    <xf numFmtId="0" fontId="15" fillId="0" borderId="0" xfId="19" applyFont="1">
      <alignment/>
      <protection/>
    </xf>
    <xf numFmtId="0" fontId="13" fillId="0" borderId="0" xfId="19" applyAlignment="1">
      <alignment vertical="center"/>
      <protection/>
    </xf>
    <xf numFmtId="0" fontId="17" fillId="0" borderId="0" xfId="19" applyFont="1" applyAlignment="1">
      <alignment vertical="center"/>
      <protection/>
    </xf>
    <xf numFmtId="0" fontId="17" fillId="0" borderId="0" xfId="19" applyFont="1" applyFill="1" applyAlignment="1">
      <alignment vertical="center"/>
      <protection/>
    </xf>
    <xf numFmtId="0" fontId="18" fillId="0" borderId="0" xfId="19" applyFont="1" applyFill="1">
      <alignment/>
      <protection/>
    </xf>
    <xf numFmtId="0" fontId="19" fillId="0" borderId="0" xfId="19" applyFont="1">
      <alignment/>
      <protection/>
    </xf>
    <xf numFmtId="0" fontId="18" fillId="0" borderId="0" xfId="19" applyFont="1">
      <alignment/>
      <protection/>
    </xf>
    <xf numFmtId="0" fontId="2" fillId="0" borderId="0" xfId="19" applyFont="1" applyFill="1">
      <alignment/>
      <protection/>
    </xf>
    <xf numFmtId="0" fontId="2" fillId="0" borderId="0" xfId="19" applyFont="1">
      <alignment/>
      <protection/>
    </xf>
    <xf numFmtId="0" fontId="9" fillId="0" borderId="1" xfId="19" applyFont="1" applyBorder="1" applyAlignment="1">
      <alignment horizontal="left" vertical="center" wrapText="1"/>
      <protection/>
    </xf>
    <xf numFmtId="0" fontId="13" fillId="0" borderId="0" xfId="19" applyFont="1" applyAlignment="1">
      <alignment vertical="center"/>
      <protection/>
    </xf>
    <xf numFmtId="0" fontId="20" fillId="0" borderId="0" xfId="0" applyFont="1" applyAlignment="1">
      <alignment/>
    </xf>
    <xf numFmtId="180" fontId="0" fillId="0" borderId="2" xfId="19" applyNumberFormat="1" applyFont="1" applyBorder="1" applyAlignment="1">
      <alignment horizontal="center" vertical="center"/>
      <protection/>
    </xf>
    <xf numFmtId="180" fontId="0" fillId="0" borderId="3" xfId="19" applyNumberFormat="1" applyFont="1" applyBorder="1" applyAlignment="1">
      <alignment horizontal="center" vertical="center"/>
      <protection/>
    </xf>
    <xf numFmtId="180" fontId="0" fillId="0" borderId="4" xfId="19" applyNumberFormat="1" applyFont="1" applyFill="1" applyBorder="1" applyAlignment="1">
      <alignment horizontal="center" vertical="center"/>
      <protection/>
    </xf>
    <xf numFmtId="180" fontId="0" fillId="0" borderId="3" xfId="19" applyNumberFormat="1" applyFont="1" applyFill="1" applyBorder="1" applyAlignment="1">
      <alignment horizontal="center" vertical="center"/>
      <protection/>
    </xf>
    <xf numFmtId="180" fontId="0" fillId="0" borderId="4" xfId="19" applyNumberFormat="1" applyFont="1" applyBorder="1" applyAlignment="1">
      <alignment horizontal="center" vertical="center"/>
      <protection/>
    </xf>
    <xf numFmtId="0" fontId="0" fillId="0" borderId="0" xfId="19" applyFont="1" applyFill="1">
      <alignment/>
      <protection/>
    </xf>
    <xf numFmtId="180" fontId="4" fillId="0" borderId="5" xfId="19" applyNumberFormat="1" applyFont="1" applyFill="1" applyBorder="1" applyAlignment="1">
      <alignment horizontal="center" vertical="center"/>
      <protection/>
    </xf>
    <xf numFmtId="180" fontId="0" fillId="0" borderId="2" xfId="19" applyNumberFormat="1" applyFont="1" applyFill="1" applyBorder="1" applyAlignment="1">
      <alignment horizontal="center" vertical="center"/>
      <protection/>
    </xf>
    <xf numFmtId="180" fontId="4" fillId="0" borderId="6" xfId="19" applyNumberFormat="1" applyFont="1" applyFill="1" applyBorder="1" applyAlignment="1">
      <alignment horizontal="center" vertical="center"/>
      <protection/>
    </xf>
    <xf numFmtId="180" fontId="3" fillId="0" borderId="7" xfId="19" applyNumberFormat="1" applyFont="1" applyFill="1" applyBorder="1" applyAlignment="1">
      <alignment horizontal="center" vertical="center"/>
      <protection/>
    </xf>
    <xf numFmtId="0" fontId="12" fillId="0" borderId="8" xfId="19" applyNumberFormat="1" applyFont="1" applyFill="1" applyBorder="1" applyAlignment="1" applyProtection="1">
      <alignment horizontal="center" vertical="center"/>
      <protection/>
    </xf>
    <xf numFmtId="0" fontId="12" fillId="0" borderId="9" xfId="19" applyNumberFormat="1" applyFont="1" applyFill="1" applyBorder="1" applyAlignment="1" applyProtection="1">
      <alignment horizontal="center" vertical="center"/>
      <protection/>
    </xf>
    <xf numFmtId="180" fontId="3" fillId="0" borderId="5" xfId="19" applyNumberFormat="1" applyFont="1" applyFill="1" applyBorder="1" applyAlignment="1">
      <alignment horizontal="center" vertical="center"/>
      <protection/>
    </xf>
    <xf numFmtId="180" fontId="3" fillId="0" borderId="10" xfId="19" applyNumberFormat="1" applyFont="1" applyFill="1" applyBorder="1" applyAlignment="1">
      <alignment horizontal="center" vertical="center"/>
      <protection/>
    </xf>
    <xf numFmtId="180" fontId="3" fillId="0" borderId="8" xfId="19" applyNumberFormat="1" applyFont="1" applyFill="1" applyBorder="1" applyAlignment="1">
      <alignment horizontal="center" vertical="center"/>
      <protection/>
    </xf>
    <xf numFmtId="0" fontId="9" fillId="0" borderId="11" xfId="19" applyFont="1" applyFill="1" applyBorder="1" applyAlignment="1">
      <alignment horizontal="left" vertical="center" wrapText="1"/>
      <protection/>
    </xf>
    <xf numFmtId="0" fontId="9" fillId="0" borderId="1" xfId="19" applyFont="1" applyFill="1" applyBorder="1" applyAlignment="1">
      <alignment horizontal="left" vertical="center" wrapText="1"/>
      <protection/>
    </xf>
    <xf numFmtId="0" fontId="9" fillId="0" borderId="12" xfId="19" applyFont="1" applyFill="1" applyBorder="1" applyAlignment="1">
      <alignment horizontal="left" vertical="center" wrapText="1"/>
      <protection/>
    </xf>
    <xf numFmtId="0" fontId="6" fillId="0" borderId="13" xfId="19" applyFont="1" applyFill="1" applyBorder="1" applyAlignment="1">
      <alignment horizontal="left" vertical="center" wrapText="1"/>
      <protection/>
    </xf>
    <xf numFmtId="0" fontId="9" fillId="0" borderId="11" xfId="19" applyFont="1" applyBorder="1" applyAlignment="1">
      <alignment horizontal="left" vertical="center" wrapText="1"/>
      <protection/>
    </xf>
    <xf numFmtId="0" fontId="9" fillId="0" borderId="12" xfId="19" applyFont="1" applyBorder="1" applyAlignment="1">
      <alignment horizontal="left" vertical="center" wrapText="1"/>
      <protection/>
    </xf>
    <xf numFmtId="0" fontId="9" fillId="0" borderId="1" xfId="19" applyFont="1" applyFill="1" applyBorder="1" applyAlignment="1" quotePrefix="1">
      <alignment horizontal="left" vertical="center" wrapText="1"/>
      <protection/>
    </xf>
    <xf numFmtId="0" fontId="9" fillId="0" borderId="12" xfId="19" applyFont="1" applyFill="1" applyBorder="1" applyAlignment="1" quotePrefix="1">
      <alignment horizontal="left" vertical="center" wrapText="1"/>
      <protection/>
    </xf>
    <xf numFmtId="0" fontId="6" fillId="0" borderId="14" xfId="19" applyFont="1" applyFill="1" applyBorder="1" applyAlignment="1">
      <alignment horizontal="left" vertical="center" wrapText="1"/>
      <protection/>
    </xf>
    <xf numFmtId="0" fontId="6" fillId="0" borderId="9" xfId="19" applyFont="1" applyFill="1" applyBorder="1" applyAlignment="1">
      <alignment horizontal="left" vertical="center" wrapText="1"/>
      <protection/>
    </xf>
    <xf numFmtId="0" fontId="6" fillId="0" borderId="15" xfId="19" applyFont="1" applyFill="1" applyBorder="1" applyAlignment="1">
      <alignment horizontal="left" vertical="center" wrapText="1"/>
      <protection/>
    </xf>
    <xf numFmtId="0" fontId="6" fillId="0" borderId="16" xfId="19" applyFont="1" applyFill="1" applyBorder="1" applyAlignment="1">
      <alignment horizontal="left" vertical="center" wrapText="1"/>
      <protection/>
    </xf>
    <xf numFmtId="0" fontId="6" fillId="0" borderId="17" xfId="19" applyFont="1" applyBorder="1" applyAlignment="1" quotePrefix="1">
      <alignment horizontal="center" vertical="center" wrapText="1"/>
      <protection/>
    </xf>
    <xf numFmtId="0" fontId="6" fillId="0" borderId="18" xfId="19" applyFont="1" applyBorder="1" applyAlignment="1">
      <alignment horizontal="center" vertical="center"/>
      <protection/>
    </xf>
    <xf numFmtId="0" fontId="9" fillId="0" borderId="1" xfId="19" applyFont="1" applyBorder="1" applyAlignment="1">
      <alignment horizontal="left" vertical="center" wrapText="1" indent="1"/>
      <protection/>
    </xf>
    <xf numFmtId="0" fontId="9" fillId="0" borderId="1" xfId="19" applyFont="1" applyBorder="1" applyAlignment="1" quotePrefix="1">
      <alignment horizontal="left" vertical="center" wrapText="1" indent="1"/>
      <protection/>
    </xf>
    <xf numFmtId="0" fontId="6" fillId="0" borderId="1" xfId="19" applyFont="1" applyFill="1" applyBorder="1" applyAlignment="1" quotePrefix="1">
      <alignment horizontal="left" vertical="center" wrapText="1" indent="1"/>
      <protection/>
    </xf>
    <xf numFmtId="180" fontId="11" fillId="0" borderId="10" xfId="19" applyNumberFormat="1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left" vertical="center" wrapText="1" indent="1"/>
      <protection/>
    </xf>
    <xf numFmtId="180" fontId="11" fillId="0" borderId="2" xfId="19" applyNumberFormat="1" applyFont="1" applyBorder="1" applyAlignment="1">
      <alignment horizontal="center" vertical="center"/>
      <protection/>
    </xf>
    <xf numFmtId="180" fontId="10" fillId="0" borderId="2" xfId="19" applyNumberFormat="1" applyFont="1" applyFill="1" applyBorder="1" applyAlignment="1">
      <alignment horizontal="center" vertical="center"/>
      <protection/>
    </xf>
    <xf numFmtId="180" fontId="11" fillId="0" borderId="8" xfId="19" applyNumberFormat="1" applyFont="1" applyBorder="1" applyAlignment="1">
      <alignment horizontal="center" vertical="center"/>
      <protection/>
    </xf>
    <xf numFmtId="180" fontId="11" fillId="0" borderId="3" xfId="19" applyNumberFormat="1" applyFont="1" applyBorder="1" applyAlignment="1">
      <alignment horizontal="center" vertical="center"/>
      <protection/>
    </xf>
    <xf numFmtId="0" fontId="9" fillId="0" borderId="12" xfId="19" applyFont="1" applyBorder="1" applyAlignment="1" quotePrefix="1">
      <alignment horizontal="left" vertical="center" wrapText="1" indent="1"/>
      <protection/>
    </xf>
    <xf numFmtId="180" fontId="11" fillId="0" borderId="4" xfId="19" applyNumberFormat="1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left" vertical="center" wrapText="1" indent="1"/>
      <protection/>
    </xf>
    <xf numFmtId="180" fontId="10" fillId="0" borderId="5" xfId="19" applyNumberFormat="1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 quotePrefix="1">
      <alignment horizontal="left" vertical="center" wrapText="1" indent="1"/>
      <protection/>
    </xf>
    <xf numFmtId="0" fontId="9" fillId="0" borderId="9" xfId="19" applyFont="1" applyBorder="1" applyAlignment="1" quotePrefix="1">
      <alignment horizontal="left" vertical="center" wrapText="1" indent="1"/>
      <protection/>
    </xf>
    <xf numFmtId="183" fontId="9" fillId="2" borderId="1" xfId="19" applyNumberFormat="1" applyFont="1" applyFill="1" applyBorder="1" applyAlignment="1" applyProtection="1">
      <alignment vertical="center"/>
      <protection locked="0"/>
    </xf>
    <xf numFmtId="183" fontId="9" fillId="2" borderId="12" xfId="19" applyNumberFormat="1" applyFont="1" applyFill="1" applyBorder="1" applyAlignment="1" applyProtection="1">
      <alignment vertical="center"/>
      <protection locked="0"/>
    </xf>
    <xf numFmtId="0" fontId="22" fillId="0" borderId="0" xfId="19" applyFont="1" applyAlignment="1">
      <alignment horizontal="centerContinuous" vertical="center"/>
      <protection/>
    </xf>
    <xf numFmtId="0" fontId="23" fillId="0" borderId="0" xfId="19" applyFont="1" applyFill="1" applyAlignment="1">
      <alignment horizontal="centerContinuous" vertical="center"/>
      <protection/>
    </xf>
    <xf numFmtId="0" fontId="23" fillId="0" borderId="0" xfId="19" applyFont="1" applyAlignment="1">
      <alignment horizontal="centerContinuous" vertical="center"/>
      <protection/>
    </xf>
    <xf numFmtId="0" fontId="24" fillId="0" borderId="0" xfId="19" applyFont="1" applyAlignment="1">
      <alignment horizontal="right"/>
      <protection/>
    </xf>
    <xf numFmtId="0" fontId="26" fillId="2" borderId="19" xfId="19" applyFont="1" applyFill="1" applyBorder="1" applyAlignment="1">
      <alignment horizontal="center" vertical="center" wrapText="1"/>
      <protection/>
    </xf>
    <xf numFmtId="0" fontId="27" fillId="2" borderId="19" xfId="19" applyFont="1" applyFill="1" applyBorder="1" applyAlignment="1">
      <alignment horizontal="center" vertical="center" wrapText="1"/>
      <protection/>
    </xf>
    <xf numFmtId="0" fontId="27" fillId="2" borderId="20" xfId="19" applyFont="1" applyFill="1" applyBorder="1" applyAlignment="1">
      <alignment horizontal="center" vertical="center" wrapText="1"/>
      <protection/>
    </xf>
    <xf numFmtId="37" fontId="26" fillId="2" borderId="21" xfId="19" applyNumberFormat="1" applyFont="1" applyFill="1" applyBorder="1" applyAlignment="1">
      <alignment horizontal="left" vertical="center" indent="1"/>
      <protection/>
    </xf>
    <xf numFmtId="0" fontId="26" fillId="2" borderId="13" xfId="19" applyFont="1" applyFill="1" applyBorder="1" applyAlignment="1">
      <alignment horizontal="left" vertical="center" indent="1"/>
      <protection/>
    </xf>
    <xf numFmtId="183" fontId="26" fillId="2" borderId="5" xfId="19" applyNumberFormat="1" applyFont="1" applyFill="1" applyBorder="1" applyAlignment="1">
      <alignment horizontal="right" vertical="center"/>
      <protection/>
    </xf>
    <xf numFmtId="183" fontId="26" fillId="2" borderId="13" xfId="19" applyNumberFormat="1" applyFont="1" applyFill="1" applyBorder="1" applyAlignment="1">
      <alignment vertical="center"/>
      <protection/>
    </xf>
    <xf numFmtId="183" fontId="26" fillId="2" borderId="13" xfId="19" applyNumberFormat="1" applyFont="1" applyFill="1" applyBorder="1" applyAlignment="1">
      <alignment horizontal="right" vertical="center"/>
      <protection/>
    </xf>
    <xf numFmtId="183" fontId="26" fillId="2" borderId="22" xfId="19" applyNumberFormat="1" applyFont="1" applyFill="1" applyBorder="1" applyAlignment="1">
      <alignment vertical="center"/>
      <protection/>
    </xf>
    <xf numFmtId="37" fontId="28" fillId="2" borderId="23" xfId="19" applyNumberFormat="1" applyFont="1" applyFill="1" applyBorder="1" applyAlignment="1">
      <alignment horizontal="left" indent="1"/>
      <protection/>
    </xf>
    <xf numFmtId="0" fontId="28" fillId="2" borderId="14" xfId="19" applyFont="1" applyFill="1" applyBorder="1" applyAlignment="1">
      <alignment horizontal="left" indent="3"/>
      <protection/>
    </xf>
    <xf numFmtId="183" fontId="28" fillId="2" borderId="10" xfId="15" applyNumberFormat="1" applyFont="1" applyFill="1" applyBorder="1" applyAlignment="1" applyProtection="1" quotePrefix="1">
      <alignment horizontal="right"/>
      <protection locked="0"/>
    </xf>
    <xf numFmtId="183" fontId="28" fillId="2" borderId="14" xfId="15" applyNumberFormat="1" applyFont="1" applyFill="1" applyBorder="1" applyAlignment="1" applyProtection="1">
      <alignment vertical="center"/>
      <protection locked="0"/>
    </xf>
    <xf numFmtId="183" fontId="28" fillId="2" borderId="14" xfId="19" applyNumberFormat="1" applyFont="1" applyFill="1" applyBorder="1">
      <alignment/>
      <protection/>
    </xf>
    <xf numFmtId="183" fontId="28" fillId="2" borderId="14" xfId="15" applyNumberFormat="1" applyFont="1" applyFill="1" applyBorder="1" applyAlignment="1" applyProtection="1" quotePrefix="1">
      <alignment horizontal="right"/>
      <protection locked="0"/>
    </xf>
    <xf numFmtId="183" fontId="28" fillId="2" borderId="24" xfId="19" applyNumberFormat="1" applyFont="1" applyFill="1" applyBorder="1">
      <alignment/>
      <protection/>
    </xf>
    <xf numFmtId="37" fontId="28" fillId="2" borderId="25" xfId="19" applyNumberFormat="1" applyFont="1" applyFill="1" applyBorder="1" applyAlignment="1">
      <alignment horizontal="left" indent="1"/>
      <protection/>
    </xf>
    <xf numFmtId="0" fontId="28" fillId="2" borderId="1" xfId="19" applyFont="1" applyFill="1" applyBorder="1" applyAlignment="1">
      <alignment horizontal="left" indent="3"/>
      <protection/>
    </xf>
    <xf numFmtId="183" fontId="28" fillId="2" borderId="2" xfId="15" applyNumberFormat="1" applyFont="1" applyFill="1" applyBorder="1" applyAlignment="1" applyProtection="1">
      <alignment/>
      <protection locked="0"/>
    </xf>
    <xf numFmtId="183" fontId="28" fillId="2" borderId="1" xfId="15" applyNumberFormat="1" applyFont="1" applyFill="1" applyBorder="1" applyAlignment="1" applyProtection="1">
      <alignment vertical="center"/>
      <protection locked="0"/>
    </xf>
    <xf numFmtId="183" fontId="28" fillId="2" borderId="1" xfId="19" applyNumberFormat="1" applyFont="1" applyFill="1" applyBorder="1">
      <alignment/>
      <protection/>
    </xf>
    <xf numFmtId="183" fontId="28" fillId="2" borderId="1" xfId="15" applyNumberFormat="1" applyFont="1" applyFill="1" applyBorder="1" applyAlignment="1" applyProtection="1">
      <alignment/>
      <protection locked="0"/>
    </xf>
    <xf numFmtId="183" fontId="28" fillId="2" borderId="26" xfId="19" applyNumberFormat="1" applyFont="1" applyFill="1" applyBorder="1">
      <alignment/>
      <protection/>
    </xf>
    <xf numFmtId="183" fontId="28" fillId="2" borderId="2" xfId="19" applyNumberFormat="1" applyFont="1" applyFill="1" applyBorder="1" applyProtection="1">
      <alignment/>
      <protection locked="0"/>
    </xf>
    <xf numFmtId="183" fontId="28" fillId="2" borderId="1" xfId="19" applyNumberFormat="1" applyFont="1" applyFill="1" applyBorder="1" applyAlignment="1" applyProtection="1">
      <alignment vertical="center"/>
      <protection locked="0"/>
    </xf>
    <xf numFmtId="183" fontId="28" fillId="2" borderId="1" xfId="19" applyNumberFormat="1" applyFont="1" applyFill="1" applyBorder="1" applyProtection="1">
      <alignment/>
      <protection locked="0"/>
    </xf>
    <xf numFmtId="183" fontId="28" fillId="2" borderId="8" xfId="19" applyNumberFormat="1" applyFont="1" applyFill="1" applyBorder="1" applyProtection="1">
      <alignment/>
      <protection locked="0"/>
    </xf>
    <xf numFmtId="183" fontId="28" fillId="2" borderId="9" xfId="19" applyNumberFormat="1" applyFont="1" applyFill="1" applyBorder="1" applyAlignment="1" applyProtection="1">
      <alignment vertical="center"/>
      <protection locked="0"/>
    </xf>
    <xf numFmtId="183" fontId="28" fillId="2" borderId="9" xfId="19" applyNumberFormat="1" applyFont="1" applyFill="1" applyBorder="1">
      <alignment/>
      <protection/>
    </xf>
    <xf numFmtId="183" fontId="28" fillId="2" borderId="9" xfId="19" applyNumberFormat="1" applyFont="1" applyFill="1" applyBorder="1" applyProtection="1">
      <alignment/>
      <protection locked="0"/>
    </xf>
    <xf numFmtId="183" fontId="28" fillId="2" borderId="27" xfId="19" applyNumberFormat="1" applyFont="1" applyFill="1" applyBorder="1">
      <alignment/>
      <protection/>
    </xf>
    <xf numFmtId="183" fontId="26" fillId="2" borderId="5" xfId="19" applyNumberFormat="1" applyFont="1" applyFill="1" applyBorder="1" applyAlignment="1">
      <alignment vertical="center"/>
      <protection/>
    </xf>
    <xf numFmtId="183" fontId="28" fillId="2" borderId="10" xfId="19" applyNumberFormat="1" applyFont="1" applyFill="1" applyBorder="1" applyProtection="1">
      <alignment/>
      <protection locked="0"/>
    </xf>
    <xf numFmtId="183" fontId="28" fillId="2" borderId="14" xfId="19" applyNumberFormat="1" applyFont="1" applyFill="1" applyBorder="1" applyAlignment="1" applyProtection="1">
      <alignment vertical="center"/>
      <protection locked="0"/>
    </xf>
    <xf numFmtId="183" fontId="28" fillId="2" borderId="14" xfId="19" applyNumberFormat="1" applyFont="1" applyFill="1" applyBorder="1" applyProtection="1">
      <alignment/>
      <protection locked="0"/>
    </xf>
    <xf numFmtId="37" fontId="28" fillId="2" borderId="25" xfId="19" applyNumberFormat="1" applyFont="1" applyFill="1" applyBorder="1" applyAlignment="1">
      <alignment horizontal="left" wrapText="1" indent="1"/>
      <protection/>
    </xf>
    <xf numFmtId="183" fontId="26" fillId="2" borderId="5" xfId="19" applyNumberFormat="1" applyFont="1" applyFill="1" applyBorder="1" applyAlignment="1">
      <alignment horizontal="center" vertical="center" wrapText="1"/>
      <protection/>
    </xf>
    <xf numFmtId="183" fontId="26" fillId="2" borderId="13" xfId="19" applyNumberFormat="1" applyFont="1" applyFill="1" applyBorder="1" applyAlignment="1">
      <alignment horizontal="center" vertical="center" wrapText="1"/>
      <protection/>
    </xf>
    <xf numFmtId="183" fontId="27" fillId="2" borderId="13" xfId="19" applyNumberFormat="1" applyFont="1" applyFill="1" applyBorder="1" applyAlignment="1">
      <alignment horizontal="center" vertical="center" wrapText="1"/>
      <protection/>
    </xf>
    <xf numFmtId="183" fontId="27" fillId="2" borderId="22" xfId="19" applyNumberFormat="1" applyFont="1" applyFill="1" applyBorder="1" applyAlignment="1">
      <alignment horizontal="center" vertical="center" wrapText="1"/>
      <protection/>
    </xf>
    <xf numFmtId="0" fontId="26" fillId="2" borderId="21" xfId="19" applyFont="1" applyFill="1" applyBorder="1" applyAlignment="1">
      <alignment horizontal="left" vertical="center" indent="1"/>
      <protection/>
    </xf>
    <xf numFmtId="0" fontId="26" fillId="2" borderId="13" xfId="19" applyFont="1" applyFill="1" applyBorder="1" applyAlignment="1" quotePrefix="1">
      <alignment horizontal="left" vertical="center" indent="1"/>
      <protection/>
    </xf>
    <xf numFmtId="0" fontId="28" fillId="2" borderId="25" xfId="19" applyFont="1" applyFill="1" applyBorder="1" applyAlignment="1">
      <alignment horizontal="left" indent="1"/>
      <protection/>
    </xf>
    <xf numFmtId="183" fontId="28" fillId="2" borderId="3" xfId="19" applyNumberFormat="1" applyFont="1" applyFill="1" applyBorder="1" applyProtection="1">
      <alignment/>
      <protection locked="0"/>
    </xf>
    <xf numFmtId="183" fontId="28" fillId="2" borderId="12" xfId="19" applyNumberFormat="1" applyFont="1" applyFill="1" applyBorder="1" applyAlignment="1" applyProtection="1">
      <alignment vertical="center"/>
      <protection locked="0"/>
    </xf>
    <xf numFmtId="183" fontId="28" fillId="2" borderId="12" xfId="19" applyNumberFormat="1" applyFont="1" applyFill="1" applyBorder="1">
      <alignment/>
      <protection/>
    </xf>
    <xf numFmtId="183" fontId="28" fillId="2" borderId="28" xfId="19" applyNumberFormat="1" applyFont="1" applyFill="1" applyBorder="1">
      <alignment/>
      <protection/>
    </xf>
    <xf numFmtId="0" fontId="28" fillId="2" borderId="29" xfId="19" applyFont="1" applyFill="1" applyBorder="1" applyAlignment="1">
      <alignment horizontal="left" indent="1"/>
      <protection/>
    </xf>
    <xf numFmtId="0" fontId="28" fillId="2" borderId="30" xfId="19" applyFont="1" applyFill="1" applyBorder="1" applyAlignment="1">
      <alignment horizontal="left" indent="3"/>
      <protection/>
    </xf>
    <xf numFmtId="0" fontId="26" fillId="2" borderId="31" xfId="19" applyFont="1" applyFill="1" applyBorder="1" applyAlignment="1">
      <alignment horizontal="left" vertical="center" indent="1"/>
      <protection/>
    </xf>
    <xf numFmtId="0" fontId="26" fillId="2" borderId="32" xfId="19" applyFont="1" applyFill="1" applyBorder="1" applyAlignment="1">
      <alignment horizontal="left" vertical="center" indent="1"/>
      <protection/>
    </xf>
    <xf numFmtId="183" fontId="26" fillId="2" borderId="33" xfId="19" applyNumberFormat="1" applyFont="1" applyFill="1" applyBorder="1" applyAlignment="1">
      <alignment vertical="center"/>
      <protection/>
    </xf>
    <xf numFmtId="183" fontId="26" fillId="2" borderId="32" xfId="19" applyNumberFormat="1" applyFont="1" applyFill="1" applyBorder="1" applyAlignment="1">
      <alignment vertical="center"/>
      <protection/>
    </xf>
    <xf numFmtId="183" fontId="26" fillId="2" borderId="34" xfId="19" applyNumberFormat="1" applyFont="1" applyFill="1" applyBorder="1" applyAlignment="1">
      <alignment vertical="center"/>
      <protection/>
    </xf>
    <xf numFmtId="0" fontId="3" fillId="2" borderId="14" xfId="19" applyFont="1" applyFill="1" applyBorder="1" applyAlignment="1">
      <alignment horizontal="center" vertical="center"/>
      <protection/>
    </xf>
    <xf numFmtId="0" fontId="12" fillId="2" borderId="9" xfId="19" applyNumberFormat="1" applyFont="1" applyFill="1" applyBorder="1" applyAlignment="1" applyProtection="1">
      <alignment horizontal="center" vertical="center"/>
      <protection/>
    </xf>
    <xf numFmtId="0" fontId="12" fillId="2" borderId="35" xfId="19" applyNumberFormat="1" applyFont="1" applyFill="1" applyBorder="1" applyAlignment="1" applyProtection="1">
      <alignment horizontal="center" vertical="center"/>
      <protection/>
    </xf>
    <xf numFmtId="183" fontId="9" fillId="2" borderId="11" xfId="19" applyNumberFormat="1" applyFont="1" applyFill="1" applyBorder="1" applyAlignment="1" applyProtection="1">
      <alignment horizontal="right" vertical="center"/>
      <protection locked="0"/>
    </xf>
    <xf numFmtId="183" fontId="9" fillId="2" borderId="36" xfId="19" applyNumberFormat="1" applyFont="1" applyFill="1" applyBorder="1" applyAlignment="1" applyProtection="1">
      <alignment horizontal="right" vertical="center"/>
      <protection locked="0"/>
    </xf>
    <xf numFmtId="183" fontId="9" fillId="2" borderId="1" xfId="19" applyNumberFormat="1" applyFont="1" applyFill="1" applyBorder="1" applyAlignment="1" applyProtection="1">
      <alignment horizontal="right" vertical="center"/>
      <protection locked="0"/>
    </xf>
    <xf numFmtId="183" fontId="9" fillId="2" borderId="37" xfId="19" applyNumberFormat="1" applyFont="1" applyFill="1" applyBorder="1" applyAlignment="1" applyProtection="1">
      <alignment horizontal="right" vertical="center"/>
      <protection locked="0"/>
    </xf>
    <xf numFmtId="183" fontId="9" fillId="2" borderId="12" xfId="19" applyNumberFormat="1" applyFont="1" applyFill="1" applyBorder="1" applyAlignment="1" applyProtection="1">
      <alignment horizontal="right" vertical="center"/>
      <protection locked="0"/>
    </xf>
    <xf numFmtId="183" fontId="9" fillId="2" borderId="38" xfId="19" applyNumberFormat="1" applyFont="1" applyFill="1" applyBorder="1" applyAlignment="1" applyProtection="1">
      <alignment horizontal="right" vertical="center"/>
      <protection locked="0"/>
    </xf>
    <xf numFmtId="183" fontId="12" fillId="2" borderId="13" xfId="19" applyNumberFormat="1" applyFont="1" applyFill="1" applyBorder="1" applyAlignment="1">
      <alignment vertical="center"/>
      <protection/>
    </xf>
    <xf numFmtId="183" fontId="12" fillId="2" borderId="39" xfId="19" applyNumberFormat="1" applyFont="1" applyFill="1" applyBorder="1" applyAlignment="1">
      <alignment vertical="center"/>
      <protection/>
    </xf>
    <xf numFmtId="183" fontId="9" fillId="2" borderId="11" xfId="19" applyNumberFormat="1" applyFont="1" applyFill="1" applyBorder="1" applyAlignment="1" applyProtection="1">
      <alignment vertical="center"/>
      <protection locked="0"/>
    </xf>
    <xf numFmtId="183" fontId="9" fillId="2" borderId="36" xfId="19" applyNumberFormat="1" applyFont="1" applyFill="1" applyBorder="1" applyAlignment="1" applyProtection="1">
      <alignment vertical="center"/>
      <protection locked="0"/>
    </xf>
    <xf numFmtId="183" fontId="9" fillId="2" borderId="38" xfId="19" applyNumberFormat="1" applyFont="1" applyFill="1" applyBorder="1" applyAlignment="1" applyProtection="1">
      <alignment vertical="center"/>
      <protection locked="0"/>
    </xf>
    <xf numFmtId="183" fontId="9" fillId="2" borderId="1" xfId="19" applyNumberFormat="1" applyFont="1" applyFill="1" applyBorder="1" applyAlignment="1" applyProtection="1">
      <alignment vertical="center"/>
      <protection/>
    </xf>
    <xf numFmtId="183" fontId="9" fillId="2" borderId="37" xfId="19" applyNumberFormat="1" applyFont="1" applyFill="1" applyBorder="1" applyAlignment="1" applyProtection="1">
      <alignment vertical="center"/>
      <protection locked="0"/>
    </xf>
    <xf numFmtId="183" fontId="12" fillId="2" borderId="13" xfId="19" applyNumberFormat="1" applyFont="1" applyFill="1" applyBorder="1" applyAlignment="1" applyProtection="1">
      <alignment vertical="center"/>
      <protection/>
    </xf>
    <xf numFmtId="183" fontId="12" fillId="2" borderId="39" xfId="19" applyNumberFormat="1" applyFont="1" applyFill="1" applyBorder="1" applyAlignment="1" applyProtection="1">
      <alignment vertical="center"/>
      <protection/>
    </xf>
    <xf numFmtId="183" fontId="12" fillId="2" borderId="14" xfId="19" applyNumberFormat="1" applyFont="1" applyFill="1" applyBorder="1" applyAlignment="1" applyProtection="1">
      <alignment vertical="center"/>
      <protection/>
    </xf>
    <xf numFmtId="183" fontId="12" fillId="2" borderId="40" xfId="19" applyNumberFormat="1" applyFont="1" applyFill="1" applyBorder="1" applyAlignment="1" applyProtection="1">
      <alignment vertical="center"/>
      <protection/>
    </xf>
    <xf numFmtId="183" fontId="12" fillId="2" borderId="9" xfId="19" applyNumberFormat="1" applyFont="1" applyFill="1" applyBorder="1" applyAlignment="1" applyProtection="1">
      <alignment vertical="center"/>
      <protection/>
    </xf>
    <xf numFmtId="183" fontId="12" fillId="2" borderId="35" xfId="19" applyNumberFormat="1" applyFont="1" applyFill="1" applyBorder="1" applyAlignment="1" applyProtection="1">
      <alignment vertical="center"/>
      <protection/>
    </xf>
    <xf numFmtId="183" fontId="12" fillId="2" borderId="30" xfId="19" applyNumberFormat="1" applyFont="1" applyFill="1" applyBorder="1" applyAlignment="1" applyProtection="1">
      <alignment vertical="center"/>
      <protection/>
    </xf>
    <xf numFmtId="183" fontId="12" fillId="2" borderId="41" xfId="19" applyNumberFormat="1" applyFont="1" applyFill="1" applyBorder="1" applyAlignment="1" applyProtection="1">
      <alignment vertical="center"/>
      <protection/>
    </xf>
    <xf numFmtId="183" fontId="12" fillId="2" borderId="16" xfId="19" applyNumberFormat="1" applyFont="1" applyFill="1" applyBorder="1" applyAlignment="1" applyProtection="1">
      <alignment vertical="center"/>
      <protection/>
    </xf>
    <xf numFmtId="183" fontId="12" fillId="2" borderId="42" xfId="19" applyNumberFormat="1" applyFont="1" applyFill="1" applyBorder="1" applyAlignment="1" applyProtection="1">
      <alignment vertical="center"/>
      <protection/>
    </xf>
    <xf numFmtId="0" fontId="13" fillId="2" borderId="0" xfId="19" applyFill="1">
      <alignment/>
      <protection/>
    </xf>
    <xf numFmtId="0" fontId="26" fillId="2" borderId="43" xfId="19" applyFont="1" applyFill="1" applyBorder="1" applyAlignment="1">
      <alignment horizontal="center" vertical="center" wrapText="1"/>
      <protection/>
    </xf>
    <xf numFmtId="0" fontId="26" fillId="2" borderId="18" xfId="19" applyFont="1" applyFill="1" applyBorder="1" applyAlignment="1">
      <alignment horizontal="center" vertical="center" wrapText="1"/>
      <protection/>
    </xf>
    <xf numFmtId="0" fontId="26" fillId="2" borderId="44" xfId="19" applyFont="1" applyFill="1" applyBorder="1" applyAlignment="1">
      <alignment horizontal="center" vertical="center" wrapText="1"/>
      <protection/>
    </xf>
    <xf numFmtId="183" fontId="28" fillId="2" borderId="14" xfId="19" applyNumberFormat="1" applyFont="1" applyFill="1" applyBorder="1" applyAlignment="1" applyProtection="1">
      <alignment horizontal="right" vertical="center"/>
      <protection locked="0"/>
    </xf>
    <xf numFmtId="183" fontId="28" fillId="2" borderId="14" xfId="15" applyNumberFormat="1" applyFont="1" applyFill="1" applyBorder="1" applyAlignment="1" applyProtection="1">
      <alignment horizontal="right" vertical="center"/>
      <protection locked="0"/>
    </xf>
    <xf numFmtId="183" fontId="28" fillId="2" borderId="14" xfId="19" applyNumberFormat="1" applyFont="1" applyFill="1" applyBorder="1" applyAlignment="1">
      <alignment horizontal="right" vertical="center"/>
      <protection/>
    </xf>
    <xf numFmtId="183" fontId="28" fillId="2" borderId="14" xfId="15" applyNumberFormat="1" applyFont="1" applyFill="1" applyBorder="1" applyAlignment="1" applyProtection="1" quotePrefix="1">
      <alignment horizontal="right" vertical="center"/>
      <protection locked="0"/>
    </xf>
    <xf numFmtId="183" fontId="28" fillId="2" borderId="40" xfId="19" applyNumberFormat="1" applyFont="1" applyFill="1" applyBorder="1" applyAlignment="1">
      <alignment horizontal="right" vertical="center"/>
      <protection/>
    </xf>
    <xf numFmtId="183" fontId="28" fillId="2" borderId="1" xfId="19" applyNumberFormat="1" applyFont="1" applyFill="1" applyBorder="1" applyAlignment="1" applyProtection="1">
      <alignment horizontal="right" vertical="center"/>
      <protection locked="0"/>
    </xf>
    <xf numFmtId="183" fontId="28" fillId="2" borderId="1" xfId="15" applyNumberFormat="1" applyFont="1" applyFill="1" applyBorder="1" applyAlignment="1" applyProtection="1">
      <alignment horizontal="right" vertical="center"/>
      <protection locked="0"/>
    </xf>
    <xf numFmtId="183" fontId="28" fillId="2" borderId="1" xfId="19" applyNumberFormat="1" applyFont="1" applyFill="1" applyBorder="1" applyAlignment="1">
      <alignment horizontal="right" vertical="center"/>
      <protection/>
    </xf>
    <xf numFmtId="183" fontId="28" fillId="2" borderId="1" xfId="15" applyNumberFormat="1" applyFont="1" applyFill="1" applyBorder="1" applyAlignment="1" applyProtection="1" quotePrefix="1">
      <alignment horizontal="right" vertical="center"/>
      <protection locked="0"/>
    </xf>
    <xf numFmtId="183" fontId="28" fillId="2" borderId="37" xfId="19" applyNumberFormat="1" applyFont="1" applyFill="1" applyBorder="1" applyAlignment="1">
      <alignment horizontal="right" vertical="center"/>
      <protection/>
    </xf>
    <xf numFmtId="183" fontId="26" fillId="2" borderId="1" xfId="19" applyNumberFormat="1" applyFont="1" applyFill="1" applyBorder="1" applyAlignment="1" applyProtection="1">
      <alignment horizontal="right" vertical="center"/>
      <protection/>
    </xf>
    <xf numFmtId="183" fontId="26" fillId="2" borderId="37" xfId="19" applyNumberFormat="1" applyFont="1" applyFill="1" applyBorder="1" applyAlignment="1" applyProtection="1">
      <alignment horizontal="right" vertical="center"/>
      <protection/>
    </xf>
    <xf numFmtId="183" fontId="28" fillId="2" borderId="12" xfId="19" applyNumberFormat="1" applyFont="1" applyFill="1" applyBorder="1" applyAlignment="1" applyProtection="1">
      <alignment horizontal="right" vertical="center"/>
      <protection locked="0"/>
    </xf>
    <xf numFmtId="183" fontId="28" fillId="2" borderId="12" xfId="15" applyNumberFormat="1" applyFont="1" applyFill="1" applyBorder="1" applyAlignment="1" applyProtection="1">
      <alignment horizontal="right" vertical="center"/>
      <protection locked="0"/>
    </xf>
    <xf numFmtId="183" fontId="28" fillId="2" borderId="12" xfId="19" applyNumberFormat="1" applyFont="1" applyFill="1" applyBorder="1" applyAlignment="1">
      <alignment horizontal="right" vertical="center"/>
      <protection/>
    </xf>
    <xf numFmtId="183" fontId="28" fillId="2" borderId="12" xfId="15" applyNumberFormat="1" applyFont="1" applyFill="1" applyBorder="1" applyAlignment="1" applyProtection="1" quotePrefix="1">
      <alignment horizontal="right" vertical="center"/>
      <protection locked="0"/>
    </xf>
    <xf numFmtId="183" fontId="28" fillId="2" borderId="38" xfId="19" applyNumberFormat="1" applyFont="1" applyFill="1" applyBorder="1" applyAlignment="1">
      <alignment horizontal="right" vertical="center"/>
      <protection/>
    </xf>
    <xf numFmtId="183" fontId="26" fillId="2" borderId="39" xfId="19" applyNumberFormat="1" applyFont="1" applyFill="1" applyBorder="1" applyAlignment="1">
      <alignment horizontal="right" vertical="center"/>
      <protection/>
    </xf>
    <xf numFmtId="183" fontId="28" fillId="2" borderId="11" xfId="19" applyNumberFormat="1" applyFont="1" applyFill="1" applyBorder="1" applyAlignment="1" applyProtection="1">
      <alignment horizontal="right" vertical="center"/>
      <protection locked="0"/>
    </xf>
    <xf numFmtId="183" fontId="28" fillId="2" borderId="11" xfId="15" applyNumberFormat="1" applyFont="1" applyFill="1" applyBorder="1" applyAlignment="1" applyProtection="1">
      <alignment horizontal="right" vertical="center"/>
      <protection locked="0"/>
    </xf>
    <xf numFmtId="183" fontId="28" fillId="2" borderId="11" xfId="19" applyNumberFormat="1" applyFont="1" applyFill="1" applyBorder="1" applyAlignment="1">
      <alignment horizontal="right" vertical="center"/>
      <protection/>
    </xf>
    <xf numFmtId="183" fontId="28" fillId="2" borderId="11" xfId="15" applyNumberFormat="1" applyFont="1" applyFill="1" applyBorder="1" applyAlignment="1" applyProtection="1" quotePrefix="1">
      <alignment horizontal="right" vertical="center"/>
      <protection locked="0"/>
    </xf>
    <xf numFmtId="183" fontId="28" fillId="2" borderId="36" xfId="19" applyNumberFormat="1" applyFont="1" applyFill="1" applyBorder="1" applyAlignment="1">
      <alignment horizontal="right" vertical="center"/>
      <protection/>
    </xf>
    <xf numFmtId="183" fontId="28" fillId="2" borderId="9" xfId="19" applyNumberFormat="1" applyFont="1" applyFill="1" applyBorder="1" applyAlignment="1" applyProtection="1">
      <alignment horizontal="right" vertical="center"/>
      <protection locked="0"/>
    </xf>
    <xf numFmtId="183" fontId="28" fillId="2" borderId="9" xfId="15" applyNumberFormat="1" applyFont="1" applyFill="1" applyBorder="1" applyAlignment="1" applyProtection="1">
      <alignment horizontal="right" vertical="center"/>
      <protection locked="0"/>
    </xf>
    <xf numFmtId="183" fontId="28" fillId="2" borderId="9" xfId="19" applyNumberFormat="1" applyFont="1" applyFill="1" applyBorder="1" applyAlignment="1">
      <alignment horizontal="right" vertical="center"/>
      <protection/>
    </xf>
    <xf numFmtId="183" fontId="28" fillId="2" borderId="9" xfId="15" applyNumberFormat="1" applyFont="1" applyFill="1" applyBorder="1" applyAlignment="1" applyProtection="1" quotePrefix="1">
      <alignment horizontal="right" vertical="center"/>
      <protection locked="0"/>
    </xf>
    <xf numFmtId="183" fontId="28" fillId="2" borderId="35" xfId="19" applyNumberFormat="1" applyFont="1" applyFill="1" applyBorder="1" applyAlignment="1">
      <alignment horizontal="right" vertical="center"/>
      <protection/>
    </xf>
    <xf numFmtId="0" fontId="26" fillId="0" borderId="45" xfId="19" applyFont="1" applyBorder="1" applyAlignment="1" quotePrefix="1">
      <alignment horizontal="center" vertical="center" wrapText="1"/>
      <protection/>
    </xf>
    <xf numFmtId="0" fontId="26" fillId="0" borderId="46" xfId="19" applyFont="1" applyBorder="1" applyAlignment="1">
      <alignment horizontal="center" vertical="center"/>
      <protection/>
    </xf>
    <xf numFmtId="0" fontId="26" fillId="0" borderId="47" xfId="19" applyFont="1" applyBorder="1" applyAlignment="1">
      <alignment horizontal="center" vertical="center" wrapText="1"/>
      <protection/>
    </xf>
    <xf numFmtId="0" fontId="26" fillId="0" borderId="46" xfId="19" applyFont="1" applyBorder="1" applyAlignment="1">
      <alignment horizontal="center" vertical="center" wrapText="1"/>
      <protection/>
    </xf>
    <xf numFmtId="0" fontId="26" fillId="0" borderId="20" xfId="19" applyFont="1" applyBorder="1" applyAlignment="1">
      <alignment horizontal="center" vertical="center" wrapText="1"/>
      <protection/>
    </xf>
    <xf numFmtId="180" fontId="29" fillId="0" borderId="25" xfId="19" applyNumberFormat="1" applyFont="1" applyBorder="1" applyAlignment="1">
      <alignment horizontal="center" vertical="center" wrapText="1"/>
      <protection/>
    </xf>
    <xf numFmtId="0" fontId="28" fillId="0" borderId="1" xfId="19" applyFont="1" applyBorder="1" applyAlignment="1">
      <alignment horizontal="left" vertical="center" wrapText="1"/>
      <protection/>
    </xf>
    <xf numFmtId="183" fontId="30" fillId="2" borderId="2" xfId="19" applyNumberFormat="1" applyFont="1" applyFill="1" applyBorder="1" applyAlignment="1" applyProtection="1">
      <alignment vertical="center"/>
      <protection locked="0"/>
    </xf>
    <xf numFmtId="183" fontId="30" fillId="2" borderId="1" xfId="15" applyNumberFormat="1" applyFont="1" applyFill="1" applyBorder="1" applyAlignment="1" applyProtection="1">
      <alignment vertical="center"/>
      <protection locked="0"/>
    </xf>
    <xf numFmtId="183" fontId="30" fillId="2" borderId="14" xfId="19" applyNumberFormat="1" applyFont="1" applyFill="1" applyBorder="1" applyAlignment="1">
      <alignment vertical="center"/>
      <protection/>
    </xf>
    <xf numFmtId="183" fontId="30" fillId="2" borderId="48" xfId="19" applyNumberFormat="1" applyFont="1" applyFill="1" applyBorder="1" applyAlignment="1" applyProtection="1">
      <alignment vertical="center"/>
      <protection locked="0"/>
    </xf>
    <xf numFmtId="183" fontId="30" fillId="2" borderId="1" xfId="19" applyNumberFormat="1" applyFont="1" applyFill="1" applyBorder="1" applyAlignment="1" applyProtection="1">
      <alignment vertical="center"/>
      <protection locked="0"/>
    </xf>
    <xf numFmtId="183" fontId="30" fillId="2" borderId="26" xfId="19" applyNumberFormat="1" applyFont="1" applyFill="1" applyBorder="1" applyAlignment="1">
      <alignment vertical="center"/>
      <protection/>
    </xf>
    <xf numFmtId="180" fontId="29" fillId="0" borderId="25" xfId="19" applyNumberFormat="1" applyFont="1" applyFill="1" applyBorder="1" applyAlignment="1">
      <alignment horizontal="center" vertical="center" wrapText="1"/>
      <protection/>
    </xf>
    <xf numFmtId="0" fontId="28" fillId="0" borderId="1" xfId="19" applyFont="1" applyFill="1" applyBorder="1" applyAlignment="1">
      <alignment horizontal="left" vertical="center" wrapText="1"/>
      <protection/>
    </xf>
    <xf numFmtId="183" fontId="30" fillId="2" borderId="1" xfId="19" applyNumberFormat="1" applyFont="1" applyFill="1" applyBorder="1" applyAlignment="1">
      <alignment vertical="center"/>
      <protection/>
    </xf>
    <xf numFmtId="180" fontId="27" fillId="0" borderId="25" xfId="19" applyNumberFormat="1" applyFont="1" applyFill="1" applyBorder="1" applyAlignment="1">
      <alignment horizontal="center" vertical="center" wrapText="1"/>
      <protection/>
    </xf>
    <xf numFmtId="0" fontId="26" fillId="0" borderId="1" xfId="19" applyFont="1" applyFill="1" applyBorder="1" applyAlignment="1" quotePrefix="1">
      <alignment horizontal="left" vertical="center" wrapText="1"/>
      <protection/>
    </xf>
    <xf numFmtId="183" fontId="31" fillId="2" borderId="2" xfId="19" applyNumberFormat="1" applyFont="1" applyFill="1" applyBorder="1" applyAlignment="1">
      <alignment vertical="center"/>
      <protection/>
    </xf>
    <xf numFmtId="183" fontId="31" fillId="2" borderId="1" xfId="19" applyNumberFormat="1" applyFont="1" applyFill="1" applyBorder="1" applyAlignment="1">
      <alignment vertical="center"/>
      <protection/>
    </xf>
    <xf numFmtId="183" fontId="31" fillId="2" borderId="48" xfId="19" applyNumberFormat="1" applyFont="1" applyFill="1" applyBorder="1" applyAlignment="1">
      <alignment vertical="center"/>
      <protection/>
    </xf>
    <xf numFmtId="183" fontId="31" fillId="2" borderId="26" xfId="19" applyNumberFormat="1" applyFont="1" applyFill="1" applyBorder="1" applyAlignment="1">
      <alignment vertical="center"/>
      <protection/>
    </xf>
    <xf numFmtId="0" fontId="28" fillId="0" borderId="1" xfId="19" applyFont="1" applyFill="1" applyBorder="1" applyAlignment="1" quotePrefix="1">
      <alignment horizontal="left" vertical="center" wrapText="1"/>
      <protection/>
    </xf>
    <xf numFmtId="180" fontId="27" fillId="0" borderId="49" xfId="19" applyNumberFormat="1" applyFont="1" applyFill="1" applyBorder="1" applyAlignment="1">
      <alignment horizontal="center" vertical="center" wrapText="1"/>
      <protection/>
    </xf>
    <xf numFmtId="0" fontId="26" fillId="0" borderId="50" xfId="19" applyFont="1" applyFill="1" applyBorder="1" applyAlignment="1" quotePrefix="1">
      <alignment horizontal="left" vertical="center" wrapText="1"/>
      <protection/>
    </xf>
    <xf numFmtId="183" fontId="31" fillId="2" borderId="51" xfId="19" applyNumberFormat="1" applyFont="1" applyFill="1" applyBorder="1" applyAlignment="1" applyProtection="1">
      <alignment vertical="center"/>
      <protection locked="0"/>
    </xf>
    <xf numFmtId="183" fontId="31" fillId="2" borderId="50" xfId="19" applyNumberFormat="1" applyFont="1" applyFill="1" applyBorder="1" applyAlignment="1" applyProtection="1">
      <alignment vertical="center"/>
      <protection locked="0"/>
    </xf>
    <xf numFmtId="183" fontId="31" fillId="2" borderId="50" xfId="19" applyNumberFormat="1" applyFont="1" applyFill="1" applyBorder="1" applyAlignment="1">
      <alignment vertical="center"/>
      <protection/>
    </xf>
    <xf numFmtId="183" fontId="31" fillId="2" borderId="52" xfId="19" applyNumberFormat="1" applyFont="1" applyFill="1" applyBorder="1" applyAlignment="1">
      <alignment vertical="center"/>
      <protection/>
    </xf>
    <xf numFmtId="0" fontId="13" fillId="0" borderId="0" xfId="19" applyFont="1">
      <alignment/>
      <protection/>
    </xf>
    <xf numFmtId="0" fontId="25" fillId="2" borderId="53" xfId="19" applyFont="1" applyFill="1" applyBorder="1" applyAlignment="1">
      <alignment horizontal="center" vertical="center"/>
      <protection/>
    </xf>
    <xf numFmtId="0" fontId="25" fillId="2" borderId="54" xfId="19" applyFont="1" applyFill="1" applyBorder="1" applyAlignment="1">
      <alignment horizontal="center" vertical="center"/>
      <protection/>
    </xf>
    <xf numFmtId="0" fontId="25" fillId="2" borderId="55" xfId="19" applyFont="1" applyFill="1" applyBorder="1" applyAlignment="1">
      <alignment horizontal="center" vertical="center"/>
      <protection/>
    </xf>
    <xf numFmtId="0" fontId="25" fillId="2" borderId="56" xfId="19" applyFont="1" applyFill="1" applyBorder="1" applyAlignment="1">
      <alignment horizontal="center" vertical="center"/>
      <protection/>
    </xf>
    <xf numFmtId="0" fontId="21" fillId="0" borderId="0" xfId="19" applyFont="1" applyFill="1" applyAlignment="1" applyProtection="1">
      <alignment horizontal="center" vertical="center"/>
      <protection locked="0"/>
    </xf>
    <xf numFmtId="0" fontId="22" fillId="0" borderId="0" xfId="19" applyFont="1" applyAlignment="1">
      <alignment horizontal="center" vertical="center"/>
      <protection/>
    </xf>
    <xf numFmtId="0" fontId="1" fillId="0" borderId="0" xfId="19" applyFont="1" applyFill="1" applyAlignment="1" applyProtection="1">
      <alignment horizontal="center" vertical="center"/>
      <protection locked="0"/>
    </xf>
    <xf numFmtId="0" fontId="5" fillId="0" borderId="0" xfId="19" applyFont="1" applyFill="1" applyAlignment="1">
      <alignment horizontal="center"/>
      <protection/>
    </xf>
    <xf numFmtId="0" fontId="5" fillId="0" borderId="0" xfId="19" applyFont="1" applyFill="1" applyAlignment="1" applyProtection="1">
      <alignment horizontal="center" vertical="center"/>
      <protection locked="0"/>
    </xf>
    <xf numFmtId="0" fontId="4" fillId="0" borderId="57" xfId="19" applyFont="1" applyFill="1" applyBorder="1" applyAlignment="1">
      <alignment horizontal="right"/>
      <protection/>
    </xf>
    <xf numFmtId="0" fontId="3" fillId="0" borderId="7" xfId="19" applyFont="1" applyFill="1" applyBorder="1" applyAlignment="1" quotePrefix="1">
      <alignment horizontal="center" vertical="center" wrapText="1"/>
      <protection/>
    </xf>
    <xf numFmtId="0" fontId="3" fillId="0" borderId="58" xfId="19" applyFont="1" applyFill="1" applyBorder="1" applyAlignment="1" quotePrefix="1">
      <alignment horizontal="center" vertical="center" wrapText="1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3" fillId="0" borderId="30" xfId="19" applyFont="1" applyFill="1" applyBorder="1" applyAlignment="1">
      <alignment horizontal="center" vertical="center"/>
      <protection/>
    </xf>
    <xf numFmtId="0" fontId="3" fillId="2" borderId="41" xfId="19" applyFont="1" applyFill="1" applyBorder="1" applyAlignment="1">
      <alignment horizontal="center" vertical="center"/>
      <protection/>
    </xf>
    <xf numFmtId="0" fontId="3" fillId="2" borderId="59" xfId="19" applyFont="1" applyFill="1" applyBorder="1" applyAlignment="1">
      <alignment horizontal="center" vertical="center"/>
      <protection/>
    </xf>
    <xf numFmtId="0" fontId="3" fillId="2" borderId="60" xfId="19" applyFont="1" applyFill="1" applyBorder="1" applyAlignment="1">
      <alignment horizontal="center" vertical="center"/>
      <protection/>
    </xf>
    <xf numFmtId="0" fontId="3" fillId="2" borderId="61" xfId="19" applyFont="1" applyFill="1" applyBorder="1" applyAlignment="1">
      <alignment horizontal="center" vertic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 applyProtection="1">
      <alignment horizontal="center" vertical="center"/>
      <protection locked="0"/>
    </xf>
    <xf numFmtId="0" fontId="4" fillId="0" borderId="62" xfId="19" applyFont="1" applyBorder="1" applyAlignment="1">
      <alignment horizontal="right"/>
      <protection/>
    </xf>
    <xf numFmtId="0" fontId="22" fillId="0" borderId="0" xfId="19" applyFont="1" applyAlignment="1">
      <alignment horizontal="center"/>
      <protection/>
    </xf>
    <xf numFmtId="0" fontId="24" fillId="0" borderId="62" xfId="19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iperhivatkozás" xfId="17"/>
    <cellStyle name="Már látott hiperhivatkozás" xfId="18"/>
    <cellStyle name="Normál_minta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B1">
      <selection activeCell="C7" sqref="C7"/>
    </sheetView>
  </sheetViews>
  <sheetFormatPr defaultColWidth="9.00390625" defaultRowHeight="12.75"/>
  <cols>
    <col min="1" max="1" width="8.375" style="9" customWidth="1"/>
    <col min="2" max="2" width="51.125" style="29" customWidth="1"/>
    <col min="3" max="3" width="16.00390625" style="3" customWidth="1"/>
    <col min="4" max="4" width="14.00390625" style="3" customWidth="1"/>
    <col min="5" max="6" width="16.00390625" style="3" customWidth="1"/>
    <col min="7" max="7" width="14.625" style="3" customWidth="1"/>
    <col min="8" max="8" width="16.00390625" style="3" customWidth="1"/>
    <col min="9" max="16384" width="9.375" style="3" customWidth="1"/>
  </cols>
  <sheetData>
    <row r="1" spans="1:8" s="1" customFormat="1" ht="24.75" customHeight="1">
      <c r="A1" s="220" t="s">
        <v>141</v>
      </c>
      <c r="B1" s="220"/>
      <c r="C1" s="220"/>
      <c r="D1" s="220"/>
      <c r="E1" s="220"/>
      <c r="F1" s="220"/>
      <c r="G1" s="220"/>
      <c r="H1" s="220"/>
    </row>
    <row r="2" spans="1:8" s="2" customFormat="1" ht="22.5" customHeight="1">
      <c r="A2" s="221" t="s">
        <v>37</v>
      </c>
      <c r="B2" s="221"/>
      <c r="C2" s="221"/>
      <c r="D2" s="221"/>
      <c r="E2" s="221"/>
      <c r="F2" s="221"/>
      <c r="G2" s="221"/>
      <c r="H2" s="221"/>
    </row>
    <row r="3" spans="1:8" s="2" customFormat="1" ht="24.75" customHeight="1" thickBot="1">
      <c r="A3" s="70" t="s">
        <v>78</v>
      </c>
      <c r="B3" s="71"/>
      <c r="C3" s="70"/>
      <c r="D3" s="70"/>
      <c r="E3" s="72"/>
      <c r="F3" s="72"/>
      <c r="G3" s="72"/>
      <c r="H3" s="73" t="s">
        <v>25</v>
      </c>
    </row>
    <row r="4" spans="1:8" ht="52.5" customHeight="1" thickBot="1" thickTop="1">
      <c r="A4" s="216" t="s">
        <v>38</v>
      </c>
      <c r="B4" s="217"/>
      <c r="C4" s="74" t="s">
        <v>39</v>
      </c>
      <c r="D4" s="74" t="s">
        <v>40</v>
      </c>
      <c r="E4" s="75" t="s">
        <v>41</v>
      </c>
      <c r="F4" s="74" t="s">
        <v>42</v>
      </c>
      <c r="G4" s="74" t="s">
        <v>40</v>
      </c>
      <c r="H4" s="76" t="s">
        <v>43</v>
      </c>
    </row>
    <row r="5" spans="1:8" s="4" customFormat="1" ht="15.75" customHeight="1" thickBot="1">
      <c r="A5" s="77" t="s">
        <v>1</v>
      </c>
      <c r="B5" s="78" t="s">
        <v>95</v>
      </c>
      <c r="C5" s="79">
        <f aca="true" t="shared" si="0" ref="C5:H5">SUM(C6:C9)</f>
        <v>3938922</v>
      </c>
      <c r="D5" s="80">
        <f t="shared" si="0"/>
        <v>0</v>
      </c>
      <c r="E5" s="80">
        <f t="shared" si="0"/>
        <v>3938922</v>
      </c>
      <c r="F5" s="81">
        <f t="shared" si="0"/>
        <v>5411862</v>
      </c>
      <c r="G5" s="80">
        <f t="shared" si="0"/>
        <v>0</v>
      </c>
      <c r="H5" s="82">
        <f t="shared" si="0"/>
        <v>5411862</v>
      </c>
    </row>
    <row r="6" spans="1:8" ht="12.75">
      <c r="A6" s="83" t="s">
        <v>2</v>
      </c>
      <c r="B6" s="84" t="s">
        <v>44</v>
      </c>
      <c r="C6" s="85">
        <v>29945</v>
      </c>
      <c r="D6" s="86"/>
      <c r="E6" s="87">
        <f>D6+C6</f>
        <v>29945</v>
      </c>
      <c r="F6" s="88">
        <v>24341</v>
      </c>
      <c r="G6" s="88"/>
      <c r="H6" s="89">
        <f>G6+F6</f>
        <v>24341</v>
      </c>
    </row>
    <row r="7" spans="1:8" ht="12.75">
      <c r="A7" s="90" t="s">
        <v>3</v>
      </c>
      <c r="B7" s="91" t="s">
        <v>45</v>
      </c>
      <c r="C7" s="92">
        <v>3826397</v>
      </c>
      <c r="D7" s="93"/>
      <c r="E7" s="94">
        <v>3826397</v>
      </c>
      <c r="F7" s="95">
        <v>5310201</v>
      </c>
      <c r="G7" s="95"/>
      <c r="H7" s="96">
        <f>G7+F7</f>
        <v>5310201</v>
      </c>
    </row>
    <row r="8" spans="1:8" ht="12.75">
      <c r="A8" s="90" t="s">
        <v>4</v>
      </c>
      <c r="B8" s="91" t="s">
        <v>46</v>
      </c>
      <c r="C8" s="97">
        <v>12450</v>
      </c>
      <c r="D8" s="98"/>
      <c r="E8" s="94">
        <f>D8+C8</f>
        <v>12450</v>
      </c>
      <c r="F8" s="99">
        <v>10251</v>
      </c>
      <c r="G8" s="99"/>
      <c r="H8" s="96">
        <f>G8+F8</f>
        <v>10251</v>
      </c>
    </row>
    <row r="9" spans="1:8" ht="13.5" thickBot="1">
      <c r="A9" s="90" t="s">
        <v>5</v>
      </c>
      <c r="B9" s="91" t="s">
        <v>47</v>
      </c>
      <c r="C9" s="100">
        <v>70130</v>
      </c>
      <c r="D9" s="101"/>
      <c r="E9" s="102">
        <f>D9+C9</f>
        <v>70130</v>
      </c>
      <c r="F9" s="103">
        <v>67069</v>
      </c>
      <c r="G9" s="103"/>
      <c r="H9" s="104">
        <f>G9+F9</f>
        <v>67069</v>
      </c>
    </row>
    <row r="10" spans="1:8" s="5" customFormat="1" ht="15.75" customHeight="1" thickBot="1">
      <c r="A10" s="77" t="s">
        <v>6</v>
      </c>
      <c r="B10" s="78" t="s">
        <v>96</v>
      </c>
      <c r="C10" s="105">
        <f aca="true" t="shared" si="1" ref="C10:H10">SUM(C11:C15)</f>
        <v>218335</v>
      </c>
      <c r="D10" s="105">
        <f t="shared" si="1"/>
        <v>0</v>
      </c>
      <c r="E10" s="105">
        <f t="shared" si="1"/>
        <v>218335</v>
      </c>
      <c r="F10" s="80">
        <f t="shared" si="1"/>
        <v>204568</v>
      </c>
      <c r="G10" s="80">
        <f t="shared" si="1"/>
        <v>0</v>
      </c>
      <c r="H10" s="82">
        <f t="shared" si="1"/>
        <v>204568</v>
      </c>
    </row>
    <row r="11" spans="1:8" ht="12.75">
      <c r="A11" s="90" t="s">
        <v>7</v>
      </c>
      <c r="B11" s="91" t="s">
        <v>48</v>
      </c>
      <c r="C11" s="106">
        <v>11321</v>
      </c>
      <c r="D11" s="107"/>
      <c r="E11" s="87">
        <f>D11+C11</f>
        <v>11321</v>
      </c>
      <c r="F11" s="108">
        <v>9803</v>
      </c>
      <c r="G11" s="107"/>
      <c r="H11" s="89">
        <f>G11+F11</f>
        <v>9803</v>
      </c>
    </row>
    <row r="12" spans="1:8" ht="12.75">
      <c r="A12" s="90" t="s">
        <v>8</v>
      </c>
      <c r="B12" s="91" t="s">
        <v>49</v>
      </c>
      <c r="C12" s="97">
        <v>56410</v>
      </c>
      <c r="D12" s="98"/>
      <c r="E12" s="94">
        <f>D12+C12</f>
        <v>56410</v>
      </c>
      <c r="F12" s="99">
        <v>62515</v>
      </c>
      <c r="G12" s="98"/>
      <c r="H12" s="96">
        <f>G12+F12</f>
        <v>62515</v>
      </c>
    </row>
    <row r="13" spans="1:8" ht="12.75">
      <c r="A13" s="90" t="s">
        <v>9</v>
      </c>
      <c r="B13" s="91" t="s">
        <v>50</v>
      </c>
      <c r="C13" s="97" t="s">
        <v>142</v>
      </c>
      <c r="D13" s="98"/>
      <c r="E13" s="94"/>
      <c r="F13" s="99"/>
      <c r="G13" s="98"/>
      <c r="H13" s="96">
        <f>G13+F13</f>
        <v>0</v>
      </c>
    </row>
    <row r="14" spans="1:8" ht="12.75">
      <c r="A14" s="109" t="s">
        <v>10</v>
      </c>
      <c r="B14" s="91" t="s">
        <v>51</v>
      </c>
      <c r="C14" s="97">
        <v>125951</v>
      </c>
      <c r="D14" s="98"/>
      <c r="E14" s="94">
        <f>D14+C14</f>
        <v>125951</v>
      </c>
      <c r="F14" s="99">
        <v>96074</v>
      </c>
      <c r="G14" s="98"/>
      <c r="H14" s="96">
        <f>G14+F14</f>
        <v>96074</v>
      </c>
    </row>
    <row r="15" spans="1:8" ht="13.5" thickBot="1">
      <c r="A15" s="90" t="s">
        <v>11</v>
      </c>
      <c r="B15" s="91" t="s">
        <v>52</v>
      </c>
      <c r="C15" s="100">
        <v>24653</v>
      </c>
      <c r="D15" s="101"/>
      <c r="E15" s="102">
        <f>D15+C15</f>
        <v>24653</v>
      </c>
      <c r="F15" s="103">
        <v>36176</v>
      </c>
      <c r="G15" s="101"/>
      <c r="H15" s="104">
        <f>G15+F15</f>
        <v>36176</v>
      </c>
    </row>
    <row r="16" spans="1:8" s="6" customFormat="1" ht="27" customHeight="1" thickBot="1">
      <c r="A16" s="77" t="s">
        <v>12</v>
      </c>
      <c r="B16" s="78" t="s">
        <v>53</v>
      </c>
      <c r="C16" s="105">
        <f aca="true" t="shared" si="2" ref="C16:H16">C5+C10</f>
        <v>4157257</v>
      </c>
      <c r="D16" s="80">
        <f t="shared" si="2"/>
        <v>0</v>
      </c>
      <c r="E16" s="80">
        <f t="shared" si="2"/>
        <v>4157257</v>
      </c>
      <c r="F16" s="80">
        <f t="shared" si="2"/>
        <v>5616430</v>
      </c>
      <c r="G16" s="80">
        <f t="shared" si="2"/>
        <v>0</v>
      </c>
      <c r="H16" s="82">
        <f t="shared" si="2"/>
        <v>5616430</v>
      </c>
    </row>
    <row r="17" spans="1:8" ht="50.25" customHeight="1" thickBot="1">
      <c r="A17" s="218" t="s">
        <v>54</v>
      </c>
      <c r="B17" s="219"/>
      <c r="C17" s="110" t="s">
        <v>39</v>
      </c>
      <c r="D17" s="111" t="s">
        <v>40</v>
      </c>
      <c r="E17" s="112" t="s">
        <v>41</v>
      </c>
      <c r="F17" s="111" t="s">
        <v>42</v>
      </c>
      <c r="G17" s="111" t="s">
        <v>40</v>
      </c>
      <c r="H17" s="113" t="s">
        <v>43</v>
      </c>
    </row>
    <row r="18" spans="1:8" s="7" customFormat="1" ht="15.75" customHeight="1" thickBot="1">
      <c r="A18" s="114" t="s">
        <v>13</v>
      </c>
      <c r="B18" s="115" t="s">
        <v>57</v>
      </c>
      <c r="C18" s="105">
        <f aca="true" t="shared" si="3" ref="C18:H18">C19+C20+C21</f>
        <v>3458716</v>
      </c>
      <c r="D18" s="80">
        <f t="shared" si="3"/>
        <v>0</v>
      </c>
      <c r="E18" s="80">
        <f t="shared" si="3"/>
        <v>3458716</v>
      </c>
      <c r="F18" s="80">
        <f t="shared" si="3"/>
        <v>4667422</v>
      </c>
      <c r="G18" s="80">
        <f t="shared" si="3"/>
        <v>0</v>
      </c>
      <c r="H18" s="82">
        <f t="shared" si="3"/>
        <v>4667422</v>
      </c>
    </row>
    <row r="19" spans="1:8" ht="12.75">
      <c r="A19" s="116" t="s">
        <v>14</v>
      </c>
      <c r="B19" s="91" t="s">
        <v>55</v>
      </c>
      <c r="C19" s="106">
        <v>481921</v>
      </c>
      <c r="D19" s="107"/>
      <c r="E19" s="87">
        <f>D19+C19</f>
        <v>481921</v>
      </c>
      <c r="F19" s="107">
        <v>481921</v>
      </c>
      <c r="G19" s="107"/>
      <c r="H19" s="89">
        <f>G19+F19</f>
        <v>481921</v>
      </c>
    </row>
    <row r="20" spans="1:8" ht="12.75">
      <c r="A20" s="116" t="s">
        <v>15</v>
      </c>
      <c r="B20" s="91" t="s">
        <v>56</v>
      </c>
      <c r="C20" s="117">
        <v>2976795</v>
      </c>
      <c r="D20" s="118"/>
      <c r="E20" s="119">
        <f>D20+C20</f>
        <v>2976795</v>
      </c>
      <c r="F20" s="118">
        <v>4185501</v>
      </c>
      <c r="G20" s="118"/>
      <c r="H20" s="120">
        <v>4185501</v>
      </c>
    </row>
    <row r="21" spans="1:8" ht="13.5" thickBot="1">
      <c r="A21" s="121" t="s">
        <v>16</v>
      </c>
      <c r="B21" s="122" t="s">
        <v>84</v>
      </c>
      <c r="C21" s="100"/>
      <c r="D21" s="101"/>
      <c r="E21" s="102">
        <f>D21+C21</f>
        <v>0</v>
      </c>
      <c r="F21" s="101"/>
      <c r="G21" s="101"/>
      <c r="H21" s="104">
        <f>G21+F21</f>
        <v>0</v>
      </c>
    </row>
    <row r="22" spans="1:8" s="7" customFormat="1" ht="15.75" customHeight="1" thickBot="1">
      <c r="A22" s="114" t="s">
        <v>17</v>
      </c>
      <c r="B22" s="115" t="s">
        <v>59</v>
      </c>
      <c r="C22" s="105">
        <f aca="true" t="shared" si="4" ref="C22:H22">C23+C24</f>
        <v>-88396</v>
      </c>
      <c r="D22" s="80">
        <f t="shared" si="4"/>
        <v>0</v>
      </c>
      <c r="E22" s="80">
        <f t="shared" si="4"/>
        <v>-88396</v>
      </c>
      <c r="F22" s="80">
        <f t="shared" si="4"/>
        <v>73198</v>
      </c>
      <c r="G22" s="80">
        <f t="shared" si="4"/>
        <v>0</v>
      </c>
      <c r="H22" s="82">
        <f t="shared" si="4"/>
        <v>73198</v>
      </c>
    </row>
    <row r="23" spans="1:8" ht="12.75">
      <c r="A23" s="116" t="s">
        <v>18</v>
      </c>
      <c r="B23" s="91" t="s">
        <v>140</v>
      </c>
      <c r="C23" s="106">
        <v>-88396</v>
      </c>
      <c r="D23" s="107"/>
      <c r="E23" s="87">
        <f>D23+C23</f>
        <v>-88396</v>
      </c>
      <c r="F23" s="107">
        <v>73198</v>
      </c>
      <c r="G23" s="107"/>
      <c r="H23" s="89">
        <f>G23+F23</f>
        <v>73198</v>
      </c>
    </row>
    <row r="24" spans="1:8" ht="13.5" thickBot="1">
      <c r="A24" s="116" t="s">
        <v>19</v>
      </c>
      <c r="B24" s="91" t="s">
        <v>58</v>
      </c>
      <c r="C24" s="100"/>
      <c r="D24" s="101"/>
      <c r="E24" s="102">
        <f>D24+C24</f>
        <v>0</v>
      </c>
      <c r="F24" s="101"/>
      <c r="G24" s="101"/>
      <c r="H24" s="104">
        <f>G24+F24</f>
        <v>0</v>
      </c>
    </row>
    <row r="25" spans="1:8" s="7" customFormat="1" ht="15.75" customHeight="1" thickBot="1">
      <c r="A25" s="114" t="s">
        <v>20</v>
      </c>
      <c r="B25" s="78" t="s">
        <v>61</v>
      </c>
      <c r="C25" s="105">
        <f>C26+C27+C28</f>
        <v>786937</v>
      </c>
      <c r="D25" s="80">
        <f>SUM(D26:D28)</f>
        <v>0</v>
      </c>
      <c r="E25" s="80">
        <f>SUM(E26:E28)</f>
        <v>786937</v>
      </c>
      <c r="F25" s="80">
        <f>SUM(F26:F28)</f>
        <v>875810</v>
      </c>
      <c r="G25" s="80">
        <f>SUM(G26:G28)</f>
        <v>0</v>
      </c>
      <c r="H25" s="82">
        <f>SUM(H26:H28)</f>
        <v>875810</v>
      </c>
    </row>
    <row r="26" spans="1:8" ht="12.75">
      <c r="A26" s="116" t="s">
        <v>21</v>
      </c>
      <c r="B26" s="91" t="s">
        <v>138</v>
      </c>
      <c r="C26" s="106">
        <v>303539</v>
      </c>
      <c r="D26" s="107"/>
      <c r="E26" s="87">
        <f>D26+C26</f>
        <v>303539</v>
      </c>
      <c r="F26" s="107">
        <v>293148</v>
      </c>
      <c r="G26" s="107"/>
      <c r="H26" s="89">
        <f>G26+F26</f>
        <v>293148</v>
      </c>
    </row>
    <row r="27" spans="1:8" ht="12.75">
      <c r="A27" s="116" t="s">
        <v>22</v>
      </c>
      <c r="B27" s="91" t="s">
        <v>139</v>
      </c>
      <c r="C27" s="97">
        <v>244398</v>
      </c>
      <c r="D27" s="98"/>
      <c r="E27" s="94">
        <f>D27+C27</f>
        <v>244398</v>
      </c>
      <c r="F27" s="98">
        <v>523610</v>
      </c>
      <c r="G27" s="98"/>
      <c r="H27" s="96">
        <f>G27+F27</f>
        <v>523610</v>
      </c>
    </row>
    <row r="28" spans="1:8" ht="13.5" thickBot="1">
      <c r="A28" s="116" t="s">
        <v>23</v>
      </c>
      <c r="B28" s="91" t="s">
        <v>60</v>
      </c>
      <c r="C28" s="100">
        <v>239000</v>
      </c>
      <c r="D28" s="101"/>
      <c r="E28" s="102">
        <f>D28+C28</f>
        <v>239000</v>
      </c>
      <c r="F28" s="101">
        <v>59052</v>
      </c>
      <c r="G28" s="101"/>
      <c r="H28" s="104">
        <f>G28+F28</f>
        <v>59052</v>
      </c>
    </row>
    <row r="29" spans="1:8" s="8" customFormat="1" ht="24" customHeight="1" thickBot="1">
      <c r="A29" s="123" t="s">
        <v>24</v>
      </c>
      <c r="B29" s="124" t="s">
        <v>62</v>
      </c>
      <c r="C29" s="125">
        <f aca="true" t="shared" si="5" ref="C29:H29">C18+C22+C25</f>
        <v>4157257</v>
      </c>
      <c r="D29" s="126">
        <f t="shared" si="5"/>
        <v>0</v>
      </c>
      <c r="E29" s="126">
        <f t="shared" si="5"/>
        <v>4157257</v>
      </c>
      <c r="F29" s="126">
        <f t="shared" si="5"/>
        <v>5616430</v>
      </c>
      <c r="G29" s="126">
        <f t="shared" si="5"/>
        <v>0</v>
      </c>
      <c r="H29" s="127">
        <f t="shared" si="5"/>
        <v>5616430</v>
      </c>
    </row>
    <row r="30" ht="13.5" thickTop="1">
      <c r="D30" s="11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</sheetData>
  <sheetProtection/>
  <mergeCells count="4">
    <mergeCell ref="A4:B4"/>
    <mergeCell ref="A17:B17"/>
    <mergeCell ref="A1:H1"/>
    <mergeCell ref="A2:H2"/>
  </mergeCells>
  <printOptions horizontalCentered="1"/>
  <pageMargins left="0.5511811023622047" right="0.5118110236220472" top="0.7480314960629921" bottom="0.5905511811023623" header="0.3937007874015748" footer="0.31496062992125984"/>
  <pageSetup horizontalDpi="600" verticalDpi="600" orientation="landscape" paperSize="9" scale="95" r:id="rId1"/>
  <headerFooter alignWithMargins="0">
    <oddHeader>&amp;R
&amp;"Times New Roman CE,Félkövér dőlt"&amp;12 9/a.számú melléklet</oddHeader>
    <oddFooter>&amp;RKönyvvizsgálói jelentés 2006.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J19" sqref="J19"/>
    </sheetView>
  </sheetViews>
  <sheetFormatPr defaultColWidth="9.00390625" defaultRowHeight="12.75"/>
  <cols>
    <col min="1" max="1" width="6.50390625" style="10" customWidth="1"/>
    <col min="2" max="2" width="59.50390625" style="10" customWidth="1"/>
    <col min="3" max="5" width="16.00390625" style="3" customWidth="1"/>
    <col min="6" max="16384" width="9.375" style="3" customWidth="1"/>
  </cols>
  <sheetData>
    <row r="1" spans="1:5" s="1" customFormat="1" ht="29.25" customHeight="1">
      <c r="A1" s="222" t="s">
        <v>143</v>
      </c>
      <c r="B1" s="222"/>
      <c r="C1" s="222"/>
      <c r="D1" s="222"/>
      <c r="E1" s="222"/>
    </row>
    <row r="2" spans="1:5" s="2" customFormat="1" ht="32.25" customHeight="1">
      <c r="A2" s="223" t="s">
        <v>63</v>
      </c>
      <c r="B2" s="223"/>
      <c r="C2" s="223"/>
      <c r="D2" s="223"/>
      <c r="E2" s="223"/>
    </row>
    <row r="3" spans="1:5" s="2" customFormat="1" ht="35.25" customHeight="1">
      <c r="A3" s="224" t="s">
        <v>94</v>
      </c>
      <c r="B3" s="224"/>
      <c r="C3" s="224"/>
      <c r="D3" s="224"/>
      <c r="E3" s="224"/>
    </row>
    <row r="4" spans="1:5" ht="13.5" customHeight="1" thickBot="1">
      <c r="A4" s="225" t="s">
        <v>25</v>
      </c>
      <c r="B4" s="225"/>
      <c r="C4" s="225"/>
      <c r="D4" s="225"/>
      <c r="E4" s="225"/>
    </row>
    <row r="5" spans="1:5" s="12" customFormat="1" ht="28.5" customHeight="1">
      <c r="A5" s="226" t="s">
        <v>31</v>
      </c>
      <c r="B5" s="228" t="s">
        <v>28</v>
      </c>
      <c r="C5" s="128" t="s">
        <v>35</v>
      </c>
      <c r="D5" s="128" t="s">
        <v>36</v>
      </c>
      <c r="E5" s="230" t="s">
        <v>33</v>
      </c>
    </row>
    <row r="6" spans="1:5" s="12" customFormat="1" ht="12.75">
      <c r="A6" s="227"/>
      <c r="B6" s="229"/>
      <c r="C6" s="232" t="s">
        <v>34</v>
      </c>
      <c r="D6" s="233"/>
      <c r="E6" s="231"/>
    </row>
    <row r="7" spans="1:5" s="13" customFormat="1" ht="15" customHeight="1" thickBot="1">
      <c r="A7" s="34">
        <v>1</v>
      </c>
      <c r="B7" s="35">
        <v>2</v>
      </c>
      <c r="C7" s="129">
        <v>3</v>
      </c>
      <c r="D7" s="129">
        <v>4</v>
      </c>
      <c r="E7" s="130">
        <v>5</v>
      </c>
    </row>
    <row r="8" spans="1:5" s="13" customFormat="1" ht="12.75">
      <c r="A8" s="26">
        <v>1</v>
      </c>
      <c r="B8" s="39" t="s">
        <v>29</v>
      </c>
      <c r="C8" s="131">
        <v>949289</v>
      </c>
      <c r="D8" s="131">
        <v>963787</v>
      </c>
      <c r="E8" s="132">
        <v>893449</v>
      </c>
    </row>
    <row r="9" spans="1:5" s="13" customFormat="1" ht="12.75">
      <c r="A9" s="31">
        <v>2</v>
      </c>
      <c r="B9" s="40" t="s">
        <v>30</v>
      </c>
      <c r="C9" s="133">
        <v>293434</v>
      </c>
      <c r="D9" s="133">
        <v>296684</v>
      </c>
      <c r="E9" s="134">
        <v>284887</v>
      </c>
    </row>
    <row r="10" spans="1:5" s="13" customFormat="1" ht="12.75">
      <c r="A10" s="31">
        <v>3</v>
      </c>
      <c r="B10" s="40" t="s">
        <v>85</v>
      </c>
      <c r="C10" s="133">
        <v>592407</v>
      </c>
      <c r="D10" s="133">
        <v>644063</v>
      </c>
      <c r="E10" s="134">
        <v>573944</v>
      </c>
    </row>
    <row r="11" spans="1:5" s="13" customFormat="1" ht="12.75">
      <c r="A11" s="31">
        <v>4</v>
      </c>
      <c r="B11" s="40" t="s">
        <v>97</v>
      </c>
      <c r="C11" s="133">
        <v>24681</v>
      </c>
      <c r="D11" s="133">
        <v>30282</v>
      </c>
      <c r="E11" s="134">
        <v>31565</v>
      </c>
    </row>
    <row r="12" spans="1:5" s="13" customFormat="1" ht="12.75">
      <c r="A12" s="31">
        <v>5</v>
      </c>
      <c r="B12" s="40" t="s">
        <v>98</v>
      </c>
      <c r="C12" s="133">
        <v>22700</v>
      </c>
      <c r="D12" s="133">
        <v>22700</v>
      </c>
      <c r="E12" s="134">
        <v>26180</v>
      </c>
    </row>
    <row r="13" spans="1:5" s="13" customFormat="1" ht="12.75">
      <c r="A13" s="31">
        <v>6</v>
      </c>
      <c r="B13" s="40" t="s">
        <v>86</v>
      </c>
      <c r="C13" s="133">
        <v>650</v>
      </c>
      <c r="D13" s="133">
        <v>650</v>
      </c>
      <c r="E13" s="134">
        <v>1030</v>
      </c>
    </row>
    <row r="14" spans="1:5" s="13" customFormat="1" ht="12.75">
      <c r="A14" s="31">
        <v>7</v>
      </c>
      <c r="B14" s="40" t="s">
        <v>32</v>
      </c>
      <c r="C14" s="133">
        <v>33610</v>
      </c>
      <c r="D14" s="133">
        <v>256909</v>
      </c>
      <c r="E14" s="134">
        <v>310953</v>
      </c>
    </row>
    <row r="15" spans="1:5" s="13" customFormat="1" ht="12.75">
      <c r="A15" s="27">
        <v>8</v>
      </c>
      <c r="B15" s="41" t="s">
        <v>64</v>
      </c>
      <c r="C15" s="135">
        <v>1467566</v>
      </c>
      <c r="D15" s="135">
        <v>1305653</v>
      </c>
      <c r="E15" s="136">
        <v>1316601</v>
      </c>
    </row>
    <row r="16" spans="1:5" s="13" customFormat="1" ht="12.75">
      <c r="A16" s="31">
        <v>9</v>
      </c>
      <c r="B16" s="40" t="s">
        <v>99</v>
      </c>
      <c r="C16" s="133">
        <v>15191</v>
      </c>
      <c r="D16" s="133">
        <v>18941</v>
      </c>
      <c r="E16" s="134">
        <v>18991</v>
      </c>
    </row>
    <row r="17" spans="1:5" s="13" customFormat="1" ht="12.75">
      <c r="A17" s="27">
        <v>10</v>
      </c>
      <c r="B17" s="40" t="s">
        <v>100</v>
      </c>
      <c r="C17" s="133"/>
      <c r="D17" s="133"/>
      <c r="E17" s="134"/>
    </row>
    <row r="18" spans="1:5" s="13" customFormat="1" ht="12.75">
      <c r="A18" s="24">
        <v>11</v>
      </c>
      <c r="B18" s="40" t="s">
        <v>101</v>
      </c>
      <c r="C18" s="133"/>
      <c r="D18" s="133"/>
      <c r="E18" s="134">
        <v>6783</v>
      </c>
    </row>
    <row r="19" spans="1:5" s="13" customFormat="1" ht="13.5" thickBot="1">
      <c r="A19" s="25">
        <v>12</v>
      </c>
      <c r="B19" s="40" t="s">
        <v>102</v>
      </c>
      <c r="C19" s="135"/>
      <c r="D19" s="135"/>
      <c r="E19" s="136"/>
    </row>
    <row r="20" spans="1:5" s="14" customFormat="1" ht="15.75" thickBot="1">
      <c r="A20" s="36">
        <v>13</v>
      </c>
      <c r="B20" s="42" t="s">
        <v>103</v>
      </c>
      <c r="C20" s="137">
        <f>SUM(C8:C19)</f>
        <v>3399528</v>
      </c>
      <c r="D20" s="137">
        <f>SUM(D8:D19)</f>
        <v>3539669</v>
      </c>
      <c r="E20" s="138">
        <f>SUM(E8:E19)</f>
        <v>3464383</v>
      </c>
    </row>
    <row r="21" spans="1:5" s="14" customFormat="1" ht="15">
      <c r="A21" s="26">
        <v>14</v>
      </c>
      <c r="B21" s="39" t="s">
        <v>104</v>
      </c>
      <c r="C21" s="139">
        <v>48680</v>
      </c>
      <c r="D21" s="139">
        <v>48680</v>
      </c>
      <c r="E21" s="140">
        <v>45756</v>
      </c>
    </row>
    <row r="22" spans="1:5" s="14" customFormat="1" ht="15">
      <c r="A22" s="27">
        <v>15</v>
      </c>
      <c r="B22" s="41" t="s">
        <v>105</v>
      </c>
      <c r="C22" s="69">
        <v>185000</v>
      </c>
      <c r="D22" s="69">
        <v>192770</v>
      </c>
      <c r="E22" s="141">
        <v>0</v>
      </c>
    </row>
    <row r="23" spans="1:5" s="14" customFormat="1" ht="15">
      <c r="A23" s="27">
        <v>16</v>
      </c>
      <c r="B23" s="41" t="s">
        <v>106</v>
      </c>
      <c r="C23" s="69"/>
      <c r="D23" s="69"/>
      <c r="E23" s="141"/>
    </row>
    <row r="24" spans="1:5" s="14" customFormat="1" ht="15.75" thickBot="1">
      <c r="A24" s="27">
        <v>17</v>
      </c>
      <c r="B24" s="41" t="s">
        <v>107</v>
      </c>
      <c r="C24" s="69"/>
      <c r="D24" s="69"/>
      <c r="E24" s="141"/>
    </row>
    <row r="25" spans="1:5" s="14" customFormat="1" ht="15.75" thickBot="1">
      <c r="A25" s="36">
        <v>18</v>
      </c>
      <c r="B25" s="42" t="s">
        <v>108</v>
      </c>
      <c r="C25" s="137">
        <f>SUM(C21:C24)</f>
        <v>233680</v>
      </c>
      <c r="D25" s="137">
        <f>SUM(D21:D24)</f>
        <v>241450</v>
      </c>
      <c r="E25" s="138">
        <f>SUM(E21:E24)</f>
        <v>45756</v>
      </c>
    </row>
    <row r="26" spans="1:5" s="14" customFormat="1" ht="15.75" thickBot="1">
      <c r="A26" s="36">
        <v>19</v>
      </c>
      <c r="B26" s="42" t="s">
        <v>133</v>
      </c>
      <c r="C26" s="137">
        <f>C20+C25</f>
        <v>3633208</v>
      </c>
      <c r="D26" s="137">
        <f>D20+D25</f>
        <v>3781119</v>
      </c>
      <c r="E26" s="138">
        <f>E20+E25</f>
        <v>3510139</v>
      </c>
    </row>
    <row r="27" spans="1:5" s="13" customFormat="1" ht="12.75">
      <c r="A27" s="28">
        <v>20</v>
      </c>
      <c r="B27" s="43" t="s">
        <v>65</v>
      </c>
      <c r="C27" s="139">
        <v>3734</v>
      </c>
      <c r="D27" s="139">
        <v>6032</v>
      </c>
      <c r="E27" s="140"/>
    </row>
    <row r="28" spans="1:5" s="13" customFormat="1" ht="12.75">
      <c r="A28" s="24">
        <v>21</v>
      </c>
      <c r="B28" s="21" t="s">
        <v>109</v>
      </c>
      <c r="C28" s="142"/>
      <c r="D28" s="142"/>
      <c r="E28" s="143"/>
    </row>
    <row r="29" spans="1:5" s="13" customFormat="1" ht="13.5" thickBot="1">
      <c r="A29" s="25">
        <v>22</v>
      </c>
      <c r="B29" s="44" t="s">
        <v>87</v>
      </c>
      <c r="C29" s="142"/>
      <c r="D29" s="142"/>
      <c r="E29" s="141">
        <v>11523</v>
      </c>
    </row>
    <row r="30" spans="1:5" s="15" customFormat="1" ht="15.75" thickBot="1">
      <c r="A30" s="36">
        <v>23</v>
      </c>
      <c r="B30" s="42" t="s">
        <v>110</v>
      </c>
      <c r="C30" s="137">
        <f>SUM(C26:C29)</f>
        <v>3636942</v>
      </c>
      <c r="D30" s="137">
        <f>SUM(D26:D29)</f>
        <v>3787151</v>
      </c>
      <c r="E30" s="138">
        <f>SUM(E26:E29)</f>
        <v>3521662</v>
      </c>
    </row>
    <row r="31" spans="1:5" s="13" customFormat="1" ht="12.75">
      <c r="A31" s="26">
        <v>24</v>
      </c>
      <c r="B31" s="39" t="s">
        <v>26</v>
      </c>
      <c r="C31" s="139">
        <v>251009</v>
      </c>
      <c r="D31" s="139">
        <v>272517</v>
      </c>
      <c r="E31" s="140">
        <v>267725</v>
      </c>
    </row>
    <row r="32" spans="1:5" s="13" customFormat="1" ht="12.75">
      <c r="A32" s="31">
        <v>25</v>
      </c>
      <c r="B32" s="40" t="s">
        <v>93</v>
      </c>
      <c r="C32" s="68">
        <v>545867</v>
      </c>
      <c r="D32" s="68">
        <v>563516</v>
      </c>
      <c r="E32" s="143">
        <v>575419</v>
      </c>
    </row>
    <row r="33" spans="1:5" s="13" customFormat="1" ht="12.75">
      <c r="A33" s="31">
        <v>26</v>
      </c>
      <c r="B33" s="40" t="s">
        <v>111</v>
      </c>
      <c r="C33" s="68">
        <v>587265</v>
      </c>
      <c r="D33" s="68">
        <v>625425</v>
      </c>
      <c r="E33" s="143">
        <v>519616</v>
      </c>
    </row>
    <row r="34" spans="1:5" s="13" customFormat="1" ht="12.75">
      <c r="A34" s="31">
        <v>27</v>
      </c>
      <c r="B34" s="40" t="s">
        <v>112</v>
      </c>
      <c r="C34" s="68">
        <v>17000</v>
      </c>
      <c r="D34" s="68">
        <v>22125</v>
      </c>
      <c r="E34" s="143">
        <v>20515</v>
      </c>
    </row>
    <row r="35" spans="1:5" s="13" customFormat="1" ht="12.75">
      <c r="A35" s="31">
        <v>28</v>
      </c>
      <c r="B35" s="45" t="s">
        <v>66</v>
      </c>
      <c r="C35" s="68">
        <v>79763</v>
      </c>
      <c r="D35" s="68">
        <v>79763</v>
      </c>
      <c r="E35" s="143">
        <v>58087</v>
      </c>
    </row>
    <row r="36" spans="1:5" s="13" customFormat="1" ht="12.75">
      <c r="A36" s="31">
        <v>29</v>
      </c>
      <c r="B36" s="40" t="s">
        <v>117</v>
      </c>
      <c r="C36" s="68">
        <v>100</v>
      </c>
      <c r="D36" s="68">
        <v>100</v>
      </c>
      <c r="E36" s="143">
        <v>15749</v>
      </c>
    </row>
    <row r="37" spans="1:5" s="13" customFormat="1" ht="12.75">
      <c r="A37" s="31">
        <v>30</v>
      </c>
      <c r="B37" s="40" t="s">
        <v>113</v>
      </c>
      <c r="C37" s="68">
        <v>28238</v>
      </c>
      <c r="D37" s="68">
        <v>132599</v>
      </c>
      <c r="E37" s="143">
        <v>166030</v>
      </c>
    </row>
    <row r="38" spans="1:5" s="13" customFormat="1" ht="12.75">
      <c r="A38" s="27">
        <v>31</v>
      </c>
      <c r="B38" s="40" t="s">
        <v>114</v>
      </c>
      <c r="C38" s="69">
        <v>233692</v>
      </c>
      <c r="D38" s="69">
        <v>145578</v>
      </c>
      <c r="E38" s="141">
        <v>168953</v>
      </c>
    </row>
    <row r="39" spans="1:5" s="13" customFormat="1" ht="12.75">
      <c r="A39" s="31">
        <v>32</v>
      </c>
      <c r="B39" s="40" t="s">
        <v>115</v>
      </c>
      <c r="C39" s="68">
        <v>1612779</v>
      </c>
      <c r="D39" s="68">
        <v>1633187</v>
      </c>
      <c r="E39" s="143">
        <v>1633777</v>
      </c>
    </row>
    <row r="40" spans="1:5" s="13" customFormat="1" ht="12.75">
      <c r="A40" s="27">
        <v>33</v>
      </c>
      <c r="B40" s="46" t="s">
        <v>116</v>
      </c>
      <c r="C40" s="69">
        <v>1612779</v>
      </c>
      <c r="D40" s="69">
        <v>1633187</v>
      </c>
      <c r="E40" s="141">
        <v>1632098</v>
      </c>
    </row>
    <row r="41" spans="1:5" s="13" customFormat="1" ht="12.75">
      <c r="A41" s="31">
        <v>34</v>
      </c>
      <c r="B41" s="39" t="s">
        <v>118</v>
      </c>
      <c r="C41" s="68"/>
      <c r="D41" s="68"/>
      <c r="E41" s="143">
        <v>845</v>
      </c>
    </row>
    <row r="42" spans="1:5" s="13" customFormat="1" ht="13.5" thickBot="1">
      <c r="A42" s="27">
        <v>35</v>
      </c>
      <c r="B42" s="39" t="s">
        <v>119</v>
      </c>
      <c r="C42" s="69"/>
      <c r="D42" s="69"/>
      <c r="E42" s="141"/>
    </row>
    <row r="43" spans="1:9" s="13" customFormat="1" ht="24.75" thickBot="1">
      <c r="A43" s="36">
        <v>36</v>
      </c>
      <c r="B43" s="42" t="s">
        <v>120</v>
      </c>
      <c r="C43" s="144">
        <f>C31+C32+C33+C34+C35+C37+C38+C39+C41+C42</f>
        <v>3355613</v>
      </c>
      <c r="D43" s="144">
        <f>D31+D32+D33+D34+D35+D37+D38+D39+D41+D42</f>
        <v>3474710</v>
      </c>
      <c r="E43" s="145">
        <f>E31+E32+E33+E34+E35+E37+E38+E39+E41+E42</f>
        <v>3410967</v>
      </c>
      <c r="I43" s="22" t="s">
        <v>142</v>
      </c>
    </row>
    <row r="44" spans="1:5" s="13" customFormat="1" ht="12.75">
      <c r="A44" s="26">
        <v>37</v>
      </c>
      <c r="B44" s="39" t="s">
        <v>121</v>
      </c>
      <c r="C44" s="139">
        <v>47700</v>
      </c>
      <c r="D44" s="139">
        <v>47700</v>
      </c>
      <c r="E44" s="140">
        <v>67770</v>
      </c>
    </row>
    <row r="45" spans="1:5" s="13" customFormat="1" ht="12.75">
      <c r="A45" s="27">
        <v>38</v>
      </c>
      <c r="B45" s="39" t="s">
        <v>122</v>
      </c>
      <c r="C45" s="68">
        <v>230229</v>
      </c>
      <c r="D45" s="68">
        <v>230229</v>
      </c>
      <c r="E45" s="68">
        <v>192996</v>
      </c>
    </row>
    <row r="46" spans="1:5" s="13" customFormat="1" ht="12.75">
      <c r="A46" s="26">
        <v>39</v>
      </c>
      <c r="B46" s="41" t="s">
        <v>123</v>
      </c>
      <c r="C46" s="139"/>
      <c r="D46" s="139"/>
      <c r="E46" s="140"/>
    </row>
    <row r="47" spans="1:5" s="13" customFormat="1" ht="13.5" thickBot="1">
      <c r="A47" s="27">
        <v>40</v>
      </c>
      <c r="B47" s="41" t="s">
        <v>124</v>
      </c>
      <c r="C47" s="69"/>
      <c r="D47" s="69"/>
      <c r="E47" s="141"/>
    </row>
    <row r="48" spans="1:5" s="13" customFormat="1" ht="12.75">
      <c r="A48" s="37">
        <v>41</v>
      </c>
      <c r="B48" s="47" t="s">
        <v>125</v>
      </c>
      <c r="C48" s="146">
        <f>SUM(C44:C47)</f>
        <v>277929</v>
      </c>
      <c r="D48" s="146">
        <f>SUM(D44:D47)</f>
        <v>277929</v>
      </c>
      <c r="E48" s="147">
        <f>SUM(E44:E47)</f>
        <v>260766</v>
      </c>
    </row>
    <row r="49" spans="1:5" s="14" customFormat="1" ht="15.75" thickBot="1">
      <c r="A49" s="38">
        <v>42</v>
      </c>
      <c r="B49" s="48" t="s">
        <v>126</v>
      </c>
      <c r="C49" s="148">
        <f>C43+C48</f>
        <v>3633542</v>
      </c>
      <c r="D49" s="148">
        <f>D43+D48</f>
        <v>3752639</v>
      </c>
      <c r="E49" s="149">
        <f>E43+E48</f>
        <v>3671733</v>
      </c>
    </row>
    <row r="50" spans="1:5" s="13" customFormat="1" ht="12.75">
      <c r="A50" s="26">
        <v>43</v>
      </c>
      <c r="B50" s="39" t="s">
        <v>27</v>
      </c>
      <c r="C50" s="139">
        <v>3400</v>
      </c>
      <c r="D50" s="139">
        <v>34512</v>
      </c>
      <c r="E50" s="140">
        <v>34510</v>
      </c>
    </row>
    <row r="51" spans="1:5" s="13" customFormat="1" ht="12.75">
      <c r="A51" s="27">
        <v>44</v>
      </c>
      <c r="B51" s="21" t="s">
        <v>127</v>
      </c>
      <c r="C51" s="142"/>
      <c r="D51" s="142"/>
      <c r="E51" s="141"/>
    </row>
    <row r="52" spans="1:5" s="13" customFormat="1" ht="13.5" thickBot="1">
      <c r="A52" s="27">
        <v>45</v>
      </c>
      <c r="B52" s="41" t="s">
        <v>92</v>
      </c>
      <c r="C52" s="142"/>
      <c r="D52" s="142"/>
      <c r="E52" s="141">
        <v>-180048</v>
      </c>
    </row>
    <row r="53" spans="1:5" s="13" customFormat="1" ht="13.5" thickBot="1">
      <c r="A53" s="33">
        <v>46</v>
      </c>
      <c r="B53" s="49" t="s">
        <v>132</v>
      </c>
      <c r="C53" s="150">
        <f>C49+C50+C51+C52</f>
        <v>3636942</v>
      </c>
      <c r="D53" s="150">
        <f>D49+D50+D51+D52</f>
        <v>3787151</v>
      </c>
      <c r="E53" s="151">
        <f>E49+E50+E51+E52</f>
        <v>3526195</v>
      </c>
    </row>
    <row r="54" spans="1:5" s="13" customFormat="1" ht="24.75" thickBot="1">
      <c r="A54" s="30">
        <v>47</v>
      </c>
      <c r="B54" s="42" t="s">
        <v>128</v>
      </c>
      <c r="C54" s="144">
        <f>C43+C50-C20-C27</f>
        <v>-44249</v>
      </c>
      <c r="D54" s="144">
        <f>D43+D50-D20-D27</f>
        <v>-36479</v>
      </c>
      <c r="E54" s="145">
        <f>E43+E50-E20-E27</f>
        <v>-18906</v>
      </c>
    </row>
    <row r="55" spans="1:5" s="13" customFormat="1" ht="14.25" thickBot="1">
      <c r="A55" s="32">
        <v>48</v>
      </c>
      <c r="B55" s="50" t="s">
        <v>129</v>
      </c>
      <c r="C55" s="152">
        <f>C48-C25</f>
        <v>44249</v>
      </c>
      <c r="D55" s="152">
        <f>D48-D25</f>
        <v>36479</v>
      </c>
      <c r="E55" s="153">
        <f>E48-E25</f>
        <v>215010</v>
      </c>
    </row>
    <row r="56" spans="1:5" s="13" customFormat="1" ht="24.75" thickBot="1">
      <c r="A56" s="32">
        <v>49</v>
      </c>
      <c r="B56" s="50" t="s">
        <v>131</v>
      </c>
      <c r="C56" s="152"/>
      <c r="D56" s="152"/>
      <c r="E56" s="153">
        <f>E51-E28</f>
        <v>0</v>
      </c>
    </row>
    <row r="57" spans="1:5" s="13" customFormat="1" ht="14.25" thickBot="1">
      <c r="A57" s="32">
        <v>50</v>
      </c>
      <c r="B57" s="50" t="s">
        <v>130</v>
      </c>
      <c r="C57" s="152"/>
      <c r="D57" s="152"/>
      <c r="E57" s="153">
        <f>E52-E29</f>
        <v>-191571</v>
      </c>
    </row>
    <row r="58" spans="2:5" ht="15.75">
      <c r="B58" s="23"/>
      <c r="C58" s="154"/>
      <c r="D58" s="154"/>
      <c r="E58" s="154"/>
    </row>
    <row r="59" spans="3:5" ht="12.75">
      <c r="C59" s="154"/>
      <c r="D59" s="154"/>
      <c r="E59" s="154"/>
    </row>
    <row r="60" ht="12.75">
      <c r="G60" s="215" t="s">
        <v>144</v>
      </c>
    </row>
  </sheetData>
  <sheetProtection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9" right="0.7" top="1.53" bottom="1.3779527559055118" header="0.96" footer="0.3937007874015748"/>
  <pageSetup horizontalDpi="300" verticalDpi="300" orientation="portrait" paperSize="9" scale="70" r:id="rId1"/>
  <headerFooter alignWithMargins="0">
    <oddHeader>&amp;R&amp;"Times New Roman CE,Félkövér dőlt"&amp;12 9/b.számú melléklet</oddHeader>
    <oddFooter>&amp;RKönyvvizsgálói jelentés 2006.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20" sqref="G20"/>
    </sheetView>
  </sheetViews>
  <sheetFormatPr defaultColWidth="9.00390625" defaultRowHeight="12.75"/>
  <cols>
    <col min="1" max="1" width="6.50390625" style="3" customWidth="1"/>
    <col min="2" max="2" width="49.50390625" style="10" customWidth="1"/>
    <col min="3" max="3" width="16.00390625" style="3" customWidth="1"/>
    <col min="4" max="4" width="14.875" style="3" customWidth="1"/>
    <col min="5" max="6" width="16.00390625" style="3" customWidth="1"/>
    <col min="7" max="7" width="14.00390625" style="3" customWidth="1"/>
    <col min="8" max="8" width="16.00390625" style="3" customWidth="1"/>
    <col min="9" max="16384" width="9.375" style="3" customWidth="1"/>
  </cols>
  <sheetData>
    <row r="1" spans="1:8" s="16" customFormat="1" ht="25.5" customHeight="1">
      <c r="A1" s="222" t="s">
        <v>143</v>
      </c>
      <c r="B1" s="222"/>
      <c r="C1" s="222"/>
      <c r="D1" s="222"/>
      <c r="E1" s="222"/>
      <c r="F1" s="222"/>
      <c r="G1" s="222"/>
      <c r="H1" s="222"/>
    </row>
    <row r="2" spans="1:8" s="17" customFormat="1" ht="18" customHeight="1">
      <c r="A2" s="234" t="s">
        <v>67</v>
      </c>
      <c r="B2" s="234"/>
      <c r="C2" s="234"/>
      <c r="D2" s="234"/>
      <c r="E2" s="234"/>
      <c r="F2" s="234"/>
      <c r="G2" s="234"/>
      <c r="H2" s="234"/>
    </row>
    <row r="3" spans="1:8" s="18" customFormat="1" ht="16.5" customHeight="1">
      <c r="A3" s="235" t="s">
        <v>94</v>
      </c>
      <c r="B3" s="235"/>
      <c r="C3" s="235"/>
      <c r="D3" s="235"/>
      <c r="E3" s="235"/>
      <c r="F3" s="235"/>
      <c r="G3" s="235"/>
      <c r="H3" s="235"/>
    </row>
    <row r="4" spans="1:8" s="10" customFormat="1" ht="13.5" customHeight="1" thickBot="1">
      <c r="A4" s="236" t="s">
        <v>25</v>
      </c>
      <c r="B4" s="236"/>
      <c r="C4" s="236"/>
      <c r="D4" s="236"/>
      <c r="E4" s="236"/>
      <c r="F4" s="236"/>
      <c r="G4" s="236"/>
      <c r="H4" s="236"/>
    </row>
    <row r="5" spans="1:8" ht="54" customHeight="1" thickBot="1" thickTop="1">
      <c r="A5" s="51" t="s">
        <v>0</v>
      </c>
      <c r="B5" s="52" t="s">
        <v>28</v>
      </c>
      <c r="C5" s="155" t="s">
        <v>39</v>
      </c>
      <c r="D5" s="155" t="s">
        <v>40</v>
      </c>
      <c r="E5" s="156" t="s">
        <v>41</v>
      </c>
      <c r="F5" s="155" t="s">
        <v>42</v>
      </c>
      <c r="G5" s="155" t="s">
        <v>40</v>
      </c>
      <c r="H5" s="157" t="s">
        <v>43</v>
      </c>
    </row>
    <row r="6" spans="1:8" s="13" customFormat="1" ht="18" customHeight="1">
      <c r="A6" s="56">
        <v>1</v>
      </c>
      <c r="B6" s="57" t="s">
        <v>68</v>
      </c>
      <c r="C6" s="158">
        <v>125012</v>
      </c>
      <c r="D6" s="159"/>
      <c r="E6" s="160">
        <f>D6+C6</f>
        <v>125012</v>
      </c>
      <c r="F6" s="161">
        <v>95035</v>
      </c>
      <c r="G6" s="159"/>
      <c r="H6" s="162">
        <f>G6+F6</f>
        <v>95035</v>
      </c>
    </row>
    <row r="7" spans="1:8" s="13" customFormat="1" ht="25.5" customHeight="1">
      <c r="A7" s="58">
        <v>2</v>
      </c>
      <c r="B7" s="54" t="s">
        <v>69</v>
      </c>
      <c r="C7" s="163">
        <v>-213408</v>
      </c>
      <c r="D7" s="164"/>
      <c r="E7" s="165">
        <f>D7+C7</f>
        <v>-213408</v>
      </c>
      <c r="F7" s="166">
        <v>-21837</v>
      </c>
      <c r="G7" s="164"/>
      <c r="H7" s="167">
        <f>G7+F7</f>
        <v>-21837</v>
      </c>
    </row>
    <row r="8" spans="1:8" s="13" customFormat="1" ht="18" customHeight="1">
      <c r="A8" s="58">
        <v>3</v>
      </c>
      <c r="B8" s="54" t="s">
        <v>70</v>
      </c>
      <c r="C8" s="163">
        <v>-23110</v>
      </c>
      <c r="D8" s="164"/>
      <c r="E8" s="165">
        <f>D8+C8</f>
        <v>-23110</v>
      </c>
      <c r="F8" s="166"/>
      <c r="G8" s="164"/>
      <c r="H8" s="167">
        <f>G8+F8</f>
        <v>0</v>
      </c>
    </row>
    <row r="9" spans="1:8" s="13" customFormat="1" ht="18" customHeight="1">
      <c r="A9" s="58">
        <v>4</v>
      </c>
      <c r="B9" s="54" t="s">
        <v>71</v>
      </c>
      <c r="C9" s="163"/>
      <c r="D9" s="164"/>
      <c r="E9" s="165">
        <f>D9+C9</f>
        <v>0</v>
      </c>
      <c r="F9" s="166"/>
      <c r="G9" s="164"/>
      <c r="H9" s="167">
        <f>G9+F9</f>
        <v>0</v>
      </c>
    </row>
    <row r="10" spans="1:8" s="7" customFormat="1" ht="18" customHeight="1">
      <c r="A10" s="59">
        <v>5</v>
      </c>
      <c r="B10" s="55" t="s">
        <v>72</v>
      </c>
      <c r="C10" s="168">
        <f aca="true" t="shared" si="0" ref="C10:H10">C6+C7-C8-C9</f>
        <v>-65286</v>
      </c>
      <c r="D10" s="168">
        <f t="shared" si="0"/>
        <v>0</v>
      </c>
      <c r="E10" s="168">
        <f t="shared" si="0"/>
        <v>-65286</v>
      </c>
      <c r="F10" s="168">
        <f t="shared" si="0"/>
        <v>73198</v>
      </c>
      <c r="G10" s="168">
        <f t="shared" si="0"/>
        <v>0</v>
      </c>
      <c r="H10" s="169">
        <f t="shared" si="0"/>
        <v>73198</v>
      </c>
    </row>
    <row r="11" spans="1:8" s="13" customFormat="1" ht="18" customHeight="1">
      <c r="A11" s="58">
        <v>6</v>
      </c>
      <c r="B11" s="54" t="s">
        <v>73</v>
      </c>
      <c r="C11" s="163">
        <v>1412</v>
      </c>
      <c r="D11" s="164"/>
      <c r="E11" s="165">
        <f>D11+C11</f>
        <v>1412</v>
      </c>
      <c r="F11" s="166">
        <v>-16652</v>
      </c>
      <c r="G11" s="164"/>
      <c r="H11" s="167">
        <f>G11+F11</f>
        <v>-16652</v>
      </c>
    </row>
    <row r="12" spans="1:8" s="13" customFormat="1" ht="18" customHeight="1">
      <c r="A12" s="58">
        <v>7</v>
      </c>
      <c r="B12" s="54" t="s">
        <v>74</v>
      </c>
      <c r="C12" s="163"/>
      <c r="D12" s="164"/>
      <c r="E12" s="165">
        <f>D12+C12</f>
        <v>0</v>
      </c>
      <c r="F12" s="166"/>
      <c r="G12" s="164"/>
      <c r="H12" s="167">
        <f>G12+F12</f>
        <v>0</v>
      </c>
    </row>
    <row r="13" spans="1:8" s="13" customFormat="1" ht="27" customHeight="1">
      <c r="A13" s="58">
        <v>8</v>
      </c>
      <c r="B13" s="53" t="s">
        <v>75</v>
      </c>
      <c r="C13" s="163"/>
      <c r="D13" s="164"/>
      <c r="E13" s="165">
        <f>D13+C13</f>
        <v>0</v>
      </c>
      <c r="F13" s="166"/>
      <c r="G13" s="164"/>
      <c r="H13" s="167">
        <f>G13+F13</f>
        <v>0</v>
      </c>
    </row>
    <row r="14" spans="1:8" s="13" customFormat="1" ht="28.5" customHeight="1" thickBot="1">
      <c r="A14" s="61">
        <v>9</v>
      </c>
      <c r="B14" s="62" t="s">
        <v>76</v>
      </c>
      <c r="C14" s="170"/>
      <c r="D14" s="171"/>
      <c r="E14" s="172">
        <f>D14+C14</f>
        <v>0</v>
      </c>
      <c r="F14" s="173"/>
      <c r="G14" s="171"/>
      <c r="H14" s="174">
        <f>G14+F14</f>
        <v>0</v>
      </c>
    </row>
    <row r="15" spans="1:8" s="7" customFormat="1" ht="18" customHeight="1" thickBot="1">
      <c r="A15" s="65">
        <v>10</v>
      </c>
      <c r="B15" s="66" t="s">
        <v>77</v>
      </c>
      <c r="C15" s="81">
        <f aca="true" t="shared" si="1" ref="C15:H15">C10+C11+C12+C13+C14</f>
        <v>-63874</v>
      </c>
      <c r="D15" s="81">
        <f t="shared" si="1"/>
        <v>0</v>
      </c>
      <c r="E15" s="81">
        <f t="shared" si="1"/>
        <v>-63874</v>
      </c>
      <c r="F15" s="81">
        <f t="shared" si="1"/>
        <v>56546</v>
      </c>
      <c r="G15" s="81">
        <f t="shared" si="1"/>
        <v>0</v>
      </c>
      <c r="H15" s="175">
        <f t="shared" si="1"/>
        <v>56546</v>
      </c>
    </row>
    <row r="16" spans="1:8" s="13" customFormat="1" ht="36">
      <c r="A16" s="63">
        <v>11</v>
      </c>
      <c r="B16" s="64" t="s">
        <v>134</v>
      </c>
      <c r="C16" s="176">
        <v>2652</v>
      </c>
      <c r="D16" s="177"/>
      <c r="E16" s="178">
        <f>D16+C16</f>
        <v>2652</v>
      </c>
      <c r="F16" s="179">
        <v>1407</v>
      </c>
      <c r="G16" s="177"/>
      <c r="H16" s="180">
        <f>G16+F16</f>
        <v>1407</v>
      </c>
    </row>
    <row r="17" spans="1:8" s="13" customFormat="1" ht="18" customHeight="1">
      <c r="A17" s="58">
        <v>12</v>
      </c>
      <c r="B17" s="54" t="s">
        <v>135</v>
      </c>
      <c r="C17" s="163">
        <v>45759</v>
      </c>
      <c r="D17" s="164"/>
      <c r="E17" s="165">
        <f>D17+C17</f>
        <v>45759</v>
      </c>
      <c r="F17" s="166">
        <v>55139</v>
      </c>
      <c r="G17" s="164"/>
      <c r="H17" s="167">
        <f>G17+F17</f>
        <v>55139</v>
      </c>
    </row>
    <row r="18" spans="1:8" s="13" customFormat="1" ht="18" customHeight="1" thickBot="1">
      <c r="A18" s="60">
        <v>13</v>
      </c>
      <c r="B18" s="67" t="s">
        <v>136</v>
      </c>
      <c r="C18" s="181"/>
      <c r="D18" s="182"/>
      <c r="E18" s="183">
        <f>D18+C18</f>
        <v>0</v>
      </c>
      <c r="F18" s="184"/>
      <c r="G18" s="182"/>
      <c r="H18" s="185">
        <f>G18+F18</f>
        <v>0</v>
      </c>
    </row>
  </sheetData>
  <sheetProtection/>
  <mergeCells count="4">
    <mergeCell ref="A1:H1"/>
    <mergeCell ref="A2:H2"/>
    <mergeCell ref="A3:H3"/>
    <mergeCell ref="A4:H4"/>
  </mergeCells>
  <printOptions horizontalCentered="1" verticalCentered="1"/>
  <pageMargins left="0.99" right="0.63" top="0.98" bottom="1.54" header="0.7" footer="0.3937007874015748"/>
  <pageSetup horizontalDpi="600" verticalDpi="600" orientation="landscape" paperSize="9" scale="90" r:id="rId1"/>
  <headerFooter alignWithMargins="0">
    <oddHeader>&amp;R&amp;"Times New Roman CE,Félkövér dőlt"&amp;12 9/c.számú melléklet</oddHeader>
    <oddFooter>&amp;RKönyvvizsgálói jelentés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625" style="3" customWidth="1"/>
    <col min="2" max="2" width="55.125" style="10" customWidth="1"/>
    <col min="3" max="3" width="16.375" style="3" customWidth="1"/>
    <col min="4" max="5" width="16.00390625" style="3" customWidth="1"/>
    <col min="6" max="6" width="17.375" style="3" customWidth="1"/>
    <col min="7" max="8" width="16.00390625" style="3" customWidth="1"/>
    <col min="9" max="16384" width="9.375" style="3" customWidth="1"/>
  </cols>
  <sheetData>
    <row r="1" spans="1:8" s="19" customFormat="1" ht="27" customHeight="1">
      <c r="A1" s="220" t="s">
        <v>143</v>
      </c>
      <c r="B1" s="220"/>
      <c r="C1" s="220"/>
      <c r="D1" s="220"/>
      <c r="E1" s="220"/>
      <c r="F1" s="220"/>
      <c r="G1" s="220"/>
      <c r="H1" s="220"/>
    </row>
    <row r="2" spans="1:8" s="20" customFormat="1" ht="20.25" customHeight="1">
      <c r="A2" s="237" t="s">
        <v>79</v>
      </c>
      <c r="B2" s="237"/>
      <c r="C2" s="237"/>
      <c r="D2" s="237"/>
      <c r="E2" s="237"/>
      <c r="F2" s="237"/>
      <c r="G2" s="237"/>
      <c r="H2" s="237"/>
    </row>
    <row r="3" spans="1:8" s="20" customFormat="1" ht="18.75" customHeight="1">
      <c r="A3" s="221" t="s">
        <v>94</v>
      </c>
      <c r="B3" s="221"/>
      <c r="C3" s="221"/>
      <c r="D3" s="221"/>
      <c r="E3" s="221"/>
      <c r="F3" s="221"/>
      <c r="G3" s="221"/>
      <c r="H3" s="221"/>
    </row>
    <row r="4" spans="1:8" s="10" customFormat="1" ht="13.5" customHeight="1" thickBot="1">
      <c r="A4" s="238" t="s">
        <v>25</v>
      </c>
      <c r="B4" s="238"/>
      <c r="C4" s="238"/>
      <c r="D4" s="238"/>
      <c r="E4" s="238"/>
      <c r="F4" s="238"/>
      <c r="G4" s="238"/>
      <c r="H4" s="238"/>
    </row>
    <row r="5" spans="1:8" ht="49.5" customHeight="1" thickBot="1" thickTop="1">
      <c r="A5" s="186" t="s">
        <v>0</v>
      </c>
      <c r="B5" s="187" t="s">
        <v>28</v>
      </c>
      <c r="C5" s="188" t="s">
        <v>39</v>
      </c>
      <c r="D5" s="189" t="s">
        <v>40</v>
      </c>
      <c r="E5" s="189" t="s">
        <v>41</v>
      </c>
      <c r="F5" s="189" t="s">
        <v>42</v>
      </c>
      <c r="G5" s="189" t="s">
        <v>40</v>
      </c>
      <c r="H5" s="190" t="s">
        <v>43</v>
      </c>
    </row>
    <row r="6" spans="1:8" s="13" customFormat="1" ht="38.25" customHeight="1">
      <c r="A6" s="191">
        <v>1</v>
      </c>
      <c r="B6" s="192" t="s">
        <v>88</v>
      </c>
      <c r="C6" s="193">
        <v>0</v>
      </c>
      <c r="D6" s="194"/>
      <c r="E6" s="195">
        <f>C6+D6</f>
        <v>0</v>
      </c>
      <c r="F6" s="196"/>
      <c r="G6" s="197"/>
      <c r="H6" s="198">
        <f>F6+G6</f>
        <v>0</v>
      </c>
    </row>
    <row r="7" spans="1:8" s="13" customFormat="1" ht="24" customHeight="1">
      <c r="A7" s="199">
        <v>2</v>
      </c>
      <c r="B7" s="200" t="s">
        <v>89</v>
      </c>
      <c r="C7" s="193"/>
      <c r="D7" s="197"/>
      <c r="E7" s="201">
        <f>C7+D7</f>
        <v>0</v>
      </c>
      <c r="F7" s="196"/>
      <c r="G7" s="197"/>
      <c r="H7" s="198">
        <f>F7+G7</f>
        <v>0</v>
      </c>
    </row>
    <row r="8" spans="1:8" s="7" customFormat="1" ht="24" customHeight="1">
      <c r="A8" s="202">
        <v>3</v>
      </c>
      <c r="B8" s="203" t="s">
        <v>137</v>
      </c>
      <c r="C8" s="204">
        <f aca="true" t="shared" si="0" ref="C8:H8">C6-C7</f>
        <v>0</v>
      </c>
      <c r="D8" s="205">
        <f t="shared" si="0"/>
        <v>0</v>
      </c>
      <c r="E8" s="205">
        <f t="shared" si="0"/>
        <v>0</v>
      </c>
      <c r="F8" s="206">
        <f t="shared" si="0"/>
        <v>0</v>
      </c>
      <c r="G8" s="205">
        <f t="shared" si="0"/>
        <v>0</v>
      </c>
      <c r="H8" s="207">
        <f t="shared" si="0"/>
        <v>0</v>
      </c>
    </row>
    <row r="9" spans="1:8" s="13" customFormat="1" ht="24" customHeight="1">
      <c r="A9" s="199">
        <v>4</v>
      </c>
      <c r="B9" s="200" t="s">
        <v>80</v>
      </c>
      <c r="C9" s="193"/>
      <c r="D9" s="197"/>
      <c r="E9" s="201">
        <f>C9+D9</f>
        <v>0</v>
      </c>
      <c r="F9" s="196"/>
      <c r="G9" s="197"/>
      <c r="H9" s="198">
        <f>F9+G9</f>
        <v>0</v>
      </c>
    </row>
    <row r="10" spans="1:8" s="13" customFormat="1" ht="24" customHeight="1">
      <c r="A10" s="199">
        <v>5</v>
      </c>
      <c r="B10" s="200" t="s">
        <v>81</v>
      </c>
      <c r="C10" s="193"/>
      <c r="D10" s="197"/>
      <c r="E10" s="201">
        <f>C10+D10</f>
        <v>0</v>
      </c>
      <c r="F10" s="196"/>
      <c r="G10" s="197"/>
      <c r="H10" s="198">
        <f>F10+G10</f>
        <v>0</v>
      </c>
    </row>
    <row r="11" spans="1:8" s="13" customFormat="1" ht="24" customHeight="1">
      <c r="A11" s="199">
        <v>6</v>
      </c>
      <c r="B11" s="200" t="s">
        <v>82</v>
      </c>
      <c r="C11" s="193"/>
      <c r="D11" s="197"/>
      <c r="E11" s="201">
        <f>C11+D11</f>
        <v>0</v>
      </c>
      <c r="F11" s="196"/>
      <c r="G11" s="197"/>
      <c r="H11" s="198">
        <f>F11+G11</f>
        <v>0</v>
      </c>
    </row>
    <row r="12" spans="1:8" s="7" customFormat="1" ht="24" customHeight="1">
      <c r="A12" s="202">
        <v>7</v>
      </c>
      <c r="B12" s="203" t="s">
        <v>90</v>
      </c>
      <c r="C12" s="204">
        <f aca="true" t="shared" si="1" ref="C12:H12">C8-C9-C10+C11</f>
        <v>0</v>
      </c>
      <c r="D12" s="205">
        <f t="shared" si="1"/>
        <v>0</v>
      </c>
      <c r="E12" s="205">
        <f t="shared" si="1"/>
        <v>0</v>
      </c>
      <c r="F12" s="206">
        <f t="shared" si="1"/>
        <v>0</v>
      </c>
      <c r="G12" s="205">
        <f t="shared" si="1"/>
        <v>0</v>
      </c>
      <c r="H12" s="207">
        <f t="shared" si="1"/>
        <v>0</v>
      </c>
    </row>
    <row r="13" spans="1:8" s="22" customFormat="1" ht="21" customHeight="1">
      <c r="A13" s="199">
        <v>8</v>
      </c>
      <c r="B13" s="208" t="s">
        <v>91</v>
      </c>
      <c r="C13" s="193"/>
      <c r="D13" s="197"/>
      <c r="E13" s="201">
        <f>C13+D13</f>
        <v>0</v>
      </c>
      <c r="F13" s="196"/>
      <c r="G13" s="197"/>
      <c r="H13" s="198">
        <f>F13+G13</f>
        <v>0</v>
      </c>
    </row>
    <row r="14" spans="1:8" s="7" customFormat="1" ht="22.5" customHeight="1" thickBot="1">
      <c r="A14" s="209">
        <v>9</v>
      </c>
      <c r="B14" s="210" t="s">
        <v>83</v>
      </c>
      <c r="C14" s="211"/>
      <c r="D14" s="212"/>
      <c r="E14" s="213">
        <f>D14-C14</f>
        <v>0</v>
      </c>
      <c r="F14" s="212"/>
      <c r="G14" s="212"/>
      <c r="H14" s="214">
        <f>G14-F14</f>
        <v>0</v>
      </c>
    </row>
    <row r="15" ht="13.5" thickTop="1"/>
  </sheetData>
  <mergeCells count="4">
    <mergeCell ref="A1:H1"/>
    <mergeCell ref="A3:H3"/>
    <mergeCell ref="A2:H2"/>
    <mergeCell ref="A4:H4"/>
  </mergeCells>
  <printOptions horizontalCentered="1"/>
  <pageMargins left="0.8661417322834646" right="0.7086614173228347" top="0.984251968503937" bottom="0.4330708661417323" header="0.7480314960629921" footer="0.7086614173228347"/>
  <pageSetup horizontalDpi="300" verticalDpi="300" orientation="landscape" paperSize="9" scale="90" r:id="rId1"/>
  <headerFooter alignWithMargins="0">
    <oddHeader>&amp;R&amp;"Times New Roman CE,Félkövér dőlt"&amp;12 9/d.számú melléklet</oddHeader>
    <oddFooter>&amp;RKönyvvizsgálói jelentés 2006.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r.lajosne</cp:lastModifiedBy>
  <cp:lastPrinted>2007-05-02T08:03:44Z</cp:lastPrinted>
  <dcterms:created xsi:type="dcterms:W3CDTF">1999-10-30T10:30:45Z</dcterms:created>
  <dcterms:modified xsi:type="dcterms:W3CDTF">2007-05-02T08:04:01Z</dcterms:modified>
  <cp:category/>
  <cp:version/>
  <cp:contentType/>
  <cp:contentStatus/>
</cp:coreProperties>
</file>